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defaultThemeVersion="124226"/>
  <mc:AlternateContent xmlns:mc="http://schemas.openxmlformats.org/markup-compatibility/2006">
    <mc:Choice Requires="x15">
      <x15ac:absPath xmlns:x15ac="http://schemas.microsoft.com/office/spreadsheetml/2010/11/ac" url="I:\4 _ USLUGE\B _ JAVNA RASVJETA\Vodice_javna rasvjeta\Projekt izgradnje_2017\Konacno\10.10.2017\"/>
    </mc:Choice>
  </mc:AlternateContent>
  <bookViews>
    <workbookView xWindow="23520" yWindow="45" windowWidth="20730" windowHeight="8475" tabRatio="726" xr2:uid="{00000000-000D-0000-FFFF-FFFF00000000}"/>
  </bookViews>
  <sheets>
    <sheet name="NAT-TROSKOVNIK" sheetId="8" r:id="rId1"/>
    <sheet name="NAT-PRILOG 1" sheetId="19" r:id="rId2"/>
    <sheet name="NAT-PRILOG 2" sheetId="20" r:id="rId3"/>
    <sheet name="RAD-REKAPITULACIJA" sheetId="3" r:id="rId4"/>
    <sheet name="RAD-POMOĆNO" sheetId="16" r:id="rId5"/>
    <sheet name="ULAZNI PODACI" sheetId="21" r:id="rId6"/>
  </sheets>
  <definedNames>
    <definedName name="_xlnm.Print_Area" localSheetId="1">'NAT-PRILOG 1'!$A$1:$D$59</definedName>
    <definedName name="_xlnm.Print_Area" localSheetId="0">'NAT-TROSKOVNIK'!$A$1:$I$1392</definedName>
    <definedName name="_xlnm.Print_Area" localSheetId="5">'ULAZNI PODACI'!$A$1:$R$49</definedName>
  </definedNames>
  <calcPr calcId="171027"/>
</workbook>
</file>

<file path=xl/calcChain.xml><?xml version="1.0" encoding="utf-8"?>
<calcChain xmlns="http://schemas.openxmlformats.org/spreadsheetml/2006/main">
  <c r="H6" i="16" l="1"/>
  <c r="H7" i="16"/>
  <c r="H8" i="16"/>
  <c r="H9" i="16"/>
  <c r="H10" i="16"/>
  <c r="H11" i="16"/>
  <c r="H12" i="16"/>
  <c r="H13" i="16"/>
  <c r="H14" i="16"/>
  <c r="H15" i="16"/>
  <c r="H16" i="16"/>
  <c r="H17" i="16"/>
  <c r="H18" i="16"/>
  <c r="H19" i="16"/>
  <c r="H20" i="16"/>
  <c r="H21" i="16"/>
  <c r="H22" i="16"/>
  <c r="H5" i="16"/>
  <c r="F6" i="16"/>
  <c r="F7" i="16"/>
  <c r="F8" i="16"/>
  <c r="F9" i="16"/>
  <c r="F10" i="16"/>
  <c r="F11" i="16"/>
  <c r="F12" i="16"/>
  <c r="F13" i="16"/>
  <c r="F14" i="16"/>
  <c r="F15" i="16"/>
  <c r="F16" i="16"/>
  <c r="F17" i="16"/>
  <c r="F18" i="16"/>
  <c r="F19" i="16"/>
  <c r="F20" i="16"/>
  <c r="F21" i="16"/>
  <c r="F22" i="16"/>
  <c r="F5" i="16"/>
  <c r="D6" i="16"/>
  <c r="D7" i="16"/>
  <c r="D10" i="16"/>
  <c r="D11" i="16"/>
  <c r="D14" i="16"/>
  <c r="D15" i="16"/>
  <c r="D18" i="16"/>
  <c r="D19" i="16"/>
  <c r="D1170" i="8"/>
  <c r="D1171" i="8"/>
  <c r="D1172" i="8"/>
  <c r="D1173" i="8"/>
  <c r="D1174" i="8"/>
  <c r="D1175" i="8"/>
  <c r="D1176" i="8"/>
  <c r="D1177" i="8"/>
  <c r="D1178" i="8"/>
  <c r="D1179" i="8"/>
  <c r="D1180" i="8"/>
  <c r="D1181" i="8"/>
  <c r="D1182" i="8"/>
  <c r="D1183" i="8"/>
  <c r="D1184" i="8"/>
  <c r="D1185" i="8"/>
  <c r="D1186" i="8"/>
  <c r="D1169" i="8"/>
  <c r="D1149" i="8"/>
  <c r="D1150" i="8"/>
  <c r="D1151" i="8"/>
  <c r="D1152" i="8"/>
  <c r="D1153" i="8"/>
  <c r="D1154" i="8"/>
  <c r="D1155" i="8"/>
  <c r="D1156" i="8"/>
  <c r="D1157" i="8"/>
  <c r="D1158" i="8"/>
  <c r="D1159" i="8"/>
  <c r="D1161" i="8"/>
  <c r="D1162" i="8"/>
  <c r="D1163" i="8"/>
  <c r="D1164" i="8"/>
  <c r="D1165" i="8"/>
  <c r="D1148" i="8"/>
  <c r="D1128" i="8"/>
  <c r="D1129" i="8"/>
  <c r="D1130" i="8"/>
  <c r="D1131" i="8"/>
  <c r="D1132" i="8"/>
  <c r="D1133" i="8"/>
  <c r="D1134" i="8"/>
  <c r="D1135" i="8"/>
  <c r="D1136" i="8"/>
  <c r="D1137" i="8"/>
  <c r="D1138" i="8"/>
  <c r="D1139" i="8"/>
  <c r="D1140" i="8"/>
  <c r="D1141" i="8"/>
  <c r="D1142" i="8"/>
  <c r="D1143" i="8"/>
  <c r="D1144" i="8"/>
  <c r="D1127" i="8"/>
  <c r="D1107" i="8"/>
  <c r="D1108" i="8"/>
  <c r="D1109" i="8"/>
  <c r="D1110" i="8"/>
  <c r="D1111" i="8"/>
  <c r="D1112" i="8"/>
  <c r="D1113" i="8"/>
  <c r="D1114" i="8"/>
  <c r="D1115" i="8"/>
  <c r="D1116" i="8"/>
  <c r="D1117" i="8"/>
  <c r="D1119" i="8"/>
  <c r="D1120" i="8"/>
  <c r="D1121" i="8"/>
  <c r="D1122" i="8"/>
  <c r="D1123" i="8"/>
  <c r="D1106" i="8"/>
  <c r="D639" i="8"/>
  <c r="D640" i="8"/>
  <c r="D641" i="8"/>
  <c r="D642" i="8"/>
  <c r="D643" i="8"/>
  <c r="D644" i="8"/>
  <c r="D645" i="8"/>
  <c r="D646" i="8"/>
  <c r="D647" i="8"/>
  <c r="D648" i="8"/>
  <c r="D649" i="8"/>
  <c r="D650" i="8"/>
  <c r="D651" i="8"/>
  <c r="D652" i="8"/>
  <c r="D653" i="8"/>
  <c r="D654" i="8"/>
  <c r="D655" i="8"/>
  <c r="D638" i="8"/>
  <c r="D618" i="8"/>
  <c r="D619" i="8"/>
  <c r="D620" i="8"/>
  <c r="D621" i="8"/>
  <c r="D622" i="8"/>
  <c r="D623" i="8"/>
  <c r="D624" i="8"/>
  <c r="D625" i="8"/>
  <c r="D626" i="8"/>
  <c r="D627" i="8"/>
  <c r="D628" i="8"/>
  <c r="D630" i="8"/>
  <c r="D631" i="8"/>
  <c r="D632" i="8"/>
  <c r="D633" i="8"/>
  <c r="D634" i="8"/>
  <c r="D617" i="8"/>
  <c r="D597" i="8"/>
  <c r="D598" i="8"/>
  <c r="D599" i="8"/>
  <c r="D600" i="8"/>
  <c r="D601" i="8"/>
  <c r="D602" i="8"/>
  <c r="D603" i="8"/>
  <c r="D604" i="8"/>
  <c r="D605" i="8"/>
  <c r="D606" i="8"/>
  <c r="D607" i="8"/>
  <c r="D608" i="8"/>
  <c r="D609" i="8"/>
  <c r="D610" i="8"/>
  <c r="D611" i="8"/>
  <c r="D612" i="8"/>
  <c r="D613" i="8"/>
  <c r="D596" i="8"/>
  <c r="B597" i="8"/>
  <c r="B598" i="8"/>
  <c r="B599" i="8"/>
  <c r="B600" i="8"/>
  <c r="B601" i="8"/>
  <c r="B602" i="8"/>
  <c r="B603" i="8"/>
  <c r="B604" i="8"/>
  <c r="B605" i="8"/>
  <c r="B606" i="8"/>
  <c r="B607" i="8"/>
  <c r="B608" i="8"/>
  <c r="B609" i="8"/>
  <c r="B610" i="8"/>
  <c r="B611" i="8"/>
  <c r="B612" i="8"/>
  <c r="B613" i="8"/>
  <c r="B596" i="8"/>
  <c r="D448" i="8"/>
  <c r="B432" i="8"/>
  <c r="B433" i="8"/>
  <c r="B434" i="8"/>
  <c r="B435" i="8"/>
  <c r="B436" i="8"/>
  <c r="B437" i="8"/>
  <c r="B438" i="8"/>
  <c r="B439" i="8"/>
  <c r="B440" i="8"/>
  <c r="B441" i="8"/>
  <c r="B442" i="8"/>
  <c r="B443" i="8"/>
  <c r="B444" i="8"/>
  <c r="B445" i="8"/>
  <c r="B446" i="8"/>
  <c r="B447" i="8"/>
  <c r="B448" i="8"/>
  <c r="B431" i="8"/>
  <c r="H23" i="16" l="1"/>
  <c r="F23" i="16"/>
  <c r="D21" i="16"/>
  <c r="D17" i="16"/>
  <c r="D13" i="16"/>
  <c r="D9" i="16"/>
  <c r="D20" i="16"/>
  <c r="D16" i="16"/>
  <c r="D12" i="16"/>
  <c r="D8" i="16"/>
  <c r="D595" i="8"/>
  <c r="D430" i="8"/>
  <c r="D256" i="8"/>
  <c r="D109" i="8"/>
  <c r="D62" i="8"/>
  <c r="D63" i="8"/>
  <c r="D64" i="8"/>
  <c r="D65" i="8"/>
  <c r="D66" i="8"/>
  <c r="D67" i="8"/>
  <c r="P48" i="21"/>
  <c r="O48" i="21"/>
  <c r="N48" i="21"/>
  <c r="M48" i="21"/>
  <c r="L48" i="21"/>
  <c r="K48" i="21"/>
  <c r="J48" i="21"/>
  <c r="I48" i="21"/>
  <c r="H48" i="21"/>
  <c r="G48" i="21"/>
  <c r="F48" i="21"/>
  <c r="E48" i="21"/>
  <c r="D48" i="21"/>
  <c r="R24" i="21"/>
  <c r="Q24" i="21"/>
  <c r="P24" i="21"/>
  <c r="O24" i="21"/>
  <c r="N24" i="21"/>
  <c r="M24" i="21"/>
  <c r="L24" i="21"/>
  <c r="K24" i="21"/>
  <c r="J24" i="21"/>
  <c r="I24" i="21"/>
  <c r="H24" i="21"/>
  <c r="G24" i="21"/>
  <c r="F24" i="21"/>
  <c r="E24" i="21"/>
  <c r="D24" i="21"/>
  <c r="D297" i="8" l="1"/>
  <c r="D1021" i="8"/>
  <c r="D891" i="8"/>
  <c r="D912" i="8"/>
  <c r="D913" i="8"/>
  <c r="D840" i="8"/>
  <c r="D819" i="8"/>
  <c r="D679" i="8"/>
  <c r="D658" i="8"/>
  <c r="D616" i="8"/>
  <c r="D405" i="8"/>
  <c r="D377" i="8"/>
  <c r="D301" i="8"/>
  <c r="D259" i="8"/>
  <c r="D238" i="8"/>
  <c r="D133" i="8"/>
  <c r="D112" i="8"/>
  <c r="B1370" i="8"/>
  <c r="D1370" i="8"/>
  <c r="D1369" i="8"/>
  <c r="B1369" i="8"/>
  <c r="D1345" i="8"/>
  <c r="D1346" i="8"/>
  <c r="B1346" i="8"/>
  <c r="B1345" i="8"/>
  <c r="B1312" i="8"/>
  <c r="D1312" i="8"/>
  <c r="B1311" i="8"/>
  <c r="B1291" i="8"/>
  <c r="D1291" i="8"/>
  <c r="B1290" i="8"/>
  <c r="B1270" i="8"/>
  <c r="D1270" i="8"/>
  <c r="B1269" i="8"/>
  <c r="B1249" i="8"/>
  <c r="D1249" i="8"/>
  <c r="B1248" i="8"/>
  <c r="B1228" i="8"/>
  <c r="D1228" i="8"/>
  <c r="B1227" i="8"/>
  <c r="B1207" i="8"/>
  <c r="D1207" i="8"/>
  <c r="B1206" i="8"/>
  <c r="B1186" i="8"/>
  <c r="B1185" i="8"/>
  <c r="B1165" i="8"/>
  <c r="B1164" i="8"/>
  <c r="B1144" i="8"/>
  <c r="B1143" i="8"/>
  <c r="B1123" i="8"/>
  <c r="B1122" i="8"/>
  <c r="B1102" i="8"/>
  <c r="D1102" i="8"/>
  <c r="B1101" i="8"/>
  <c r="B1081" i="8"/>
  <c r="D1081" i="8"/>
  <c r="B1080" i="8"/>
  <c r="B1060" i="8"/>
  <c r="D1060" i="8"/>
  <c r="B1059" i="8"/>
  <c r="B1039" i="8"/>
  <c r="B1038" i="8"/>
  <c r="B1018" i="8"/>
  <c r="B1017" i="8"/>
  <c r="B997" i="8"/>
  <c r="D997" i="8"/>
  <c r="B996" i="8"/>
  <c r="B976" i="8"/>
  <c r="D976" i="8"/>
  <c r="B975" i="8"/>
  <c r="B955" i="8"/>
  <c r="D955" i="8"/>
  <c r="B954" i="8"/>
  <c r="B934" i="8"/>
  <c r="D934" i="8"/>
  <c r="B933" i="8"/>
  <c r="B913" i="8"/>
  <c r="B912" i="8"/>
  <c r="B892" i="8"/>
  <c r="B891" i="8"/>
  <c r="B858" i="8"/>
  <c r="B857" i="8"/>
  <c r="B837" i="8"/>
  <c r="B836" i="8"/>
  <c r="B816" i="8"/>
  <c r="D816" i="8"/>
  <c r="B815" i="8"/>
  <c r="B795" i="8"/>
  <c r="D795" i="8"/>
  <c r="B794" i="8"/>
  <c r="B774" i="8"/>
  <c r="D774" i="8"/>
  <c r="B773" i="8"/>
  <c r="B753" i="8"/>
  <c r="D753" i="8"/>
  <c r="B752" i="8"/>
  <c r="B732" i="8"/>
  <c r="D732" i="8"/>
  <c r="B731" i="8"/>
  <c r="B697" i="8"/>
  <c r="B696" i="8"/>
  <c r="B676" i="8"/>
  <c r="B675" i="8"/>
  <c r="B655" i="8"/>
  <c r="B654" i="8"/>
  <c r="B634" i="8"/>
  <c r="B633" i="8"/>
  <c r="B584" i="8"/>
  <c r="D584" i="8"/>
  <c r="B583" i="8"/>
  <c r="B558" i="8"/>
  <c r="D558" i="8"/>
  <c r="B557" i="8"/>
  <c r="B532" i="8"/>
  <c r="D532" i="8"/>
  <c r="B531" i="8"/>
  <c r="B506" i="8"/>
  <c r="D506" i="8"/>
  <c r="B505" i="8"/>
  <c r="B477" i="8"/>
  <c r="D477" i="8"/>
  <c r="B476" i="8"/>
  <c r="B423" i="8"/>
  <c r="B422" i="8"/>
  <c r="B395" i="8"/>
  <c r="B394" i="8"/>
  <c r="B367" i="8"/>
  <c r="D367" i="8"/>
  <c r="B366" i="8"/>
  <c r="B343" i="8"/>
  <c r="D343" i="8"/>
  <c r="B342" i="8"/>
  <c r="B319" i="8"/>
  <c r="B318" i="8"/>
  <c r="B298" i="8"/>
  <c r="B297" i="8"/>
  <c r="B277" i="8"/>
  <c r="B276" i="8"/>
  <c r="B255" i="8"/>
  <c r="B256" i="8"/>
  <c r="B235" i="8"/>
  <c r="D235" i="8"/>
  <c r="B234" i="8"/>
  <c r="B214" i="8"/>
  <c r="D214" i="8"/>
  <c r="B213" i="8"/>
  <c r="B193" i="8"/>
  <c r="D193" i="8"/>
  <c r="B192" i="8"/>
  <c r="B172" i="8"/>
  <c r="D172" i="8"/>
  <c r="B171" i="8"/>
  <c r="B150" i="8"/>
  <c r="B151" i="8"/>
  <c r="D22" i="16"/>
  <c r="B130" i="8"/>
  <c r="B129" i="8"/>
  <c r="B108" i="8"/>
  <c r="D108" i="8"/>
  <c r="B109" i="8"/>
  <c r="B87" i="8"/>
  <c r="D87" i="8"/>
  <c r="B88" i="8"/>
  <c r="D88" i="8"/>
  <c r="B67" i="8"/>
  <c r="B22" i="16"/>
  <c r="B21" i="16"/>
  <c r="F92" i="3"/>
  <c r="F91" i="3"/>
  <c r="B66" i="8"/>
  <c r="D288" i="8" l="1"/>
  <c r="J22" i="16" l="1"/>
  <c r="F90" i="3"/>
  <c r="F89" i="3" s="1"/>
  <c r="D282" i="8"/>
  <c r="D283" i="8"/>
  <c r="D284" i="8"/>
  <c r="D285" i="8"/>
  <c r="D286" i="8"/>
  <c r="D287" i="8"/>
  <c r="D289" i="8"/>
  <c r="D290" i="8"/>
  <c r="D291" i="8"/>
  <c r="D292" i="8"/>
  <c r="D294" i="8"/>
  <c r="D295" i="8"/>
  <c r="D296" i="8"/>
  <c r="D281" i="8"/>
  <c r="D280" i="8" l="1"/>
  <c r="B1023" i="8"/>
  <c r="B1024" i="8"/>
  <c r="B1025" i="8"/>
  <c r="B1026" i="8"/>
  <c r="B1027" i="8"/>
  <c r="B1028" i="8"/>
  <c r="B1029" i="8"/>
  <c r="B1030" i="8"/>
  <c r="B1031" i="8"/>
  <c r="B1032" i="8"/>
  <c r="B1033" i="8"/>
  <c r="B1034" i="8"/>
  <c r="B1035" i="8"/>
  <c r="B1036" i="8"/>
  <c r="B1037" i="8"/>
  <c r="B1022" i="8"/>
  <c r="B1360" i="8" l="1"/>
  <c r="D1360" i="8"/>
  <c r="B1336" i="8"/>
  <c r="D1336" i="8"/>
  <c r="F42" i="3" s="1"/>
  <c r="B1302" i="8"/>
  <c r="D1302" i="8"/>
  <c r="B1281" i="8"/>
  <c r="D1281" i="8"/>
  <c r="B1260" i="8"/>
  <c r="D1260" i="8"/>
  <c r="B1239" i="8"/>
  <c r="D1239" i="8"/>
  <c r="B1218" i="8"/>
  <c r="D1218" i="8"/>
  <c r="B1197" i="8"/>
  <c r="D1197" i="8"/>
  <c r="B1176" i="8"/>
  <c r="B1155" i="8"/>
  <c r="B1134" i="8"/>
  <c r="B1113" i="8"/>
  <c r="B1092" i="8"/>
  <c r="D1092" i="8"/>
  <c r="B1071" i="8"/>
  <c r="D1071" i="8"/>
  <c r="B1050" i="8"/>
  <c r="D1050" i="8"/>
  <c r="B1008" i="8"/>
  <c r="D1008" i="8"/>
  <c r="B987" i="8"/>
  <c r="D987" i="8"/>
  <c r="B966" i="8"/>
  <c r="D966" i="8"/>
  <c r="B967" i="8"/>
  <c r="D967" i="8"/>
  <c r="B945" i="8"/>
  <c r="D945" i="8"/>
  <c r="B924" i="8"/>
  <c r="D924" i="8"/>
  <c r="B903" i="8"/>
  <c r="D903" i="8"/>
  <c r="B882" i="8"/>
  <c r="D882" i="8"/>
  <c r="B848" i="8"/>
  <c r="B827" i="8"/>
  <c r="B806" i="8"/>
  <c r="D806" i="8"/>
  <c r="B785" i="8"/>
  <c r="D785" i="8"/>
  <c r="B764" i="8"/>
  <c r="D764" i="8"/>
  <c r="B743" i="8"/>
  <c r="D743" i="8"/>
  <c r="B722" i="8"/>
  <c r="D722" i="8"/>
  <c r="B687" i="8"/>
  <c r="B666" i="8"/>
  <c r="B645" i="8"/>
  <c r="B624" i="8"/>
  <c r="B574" i="8"/>
  <c r="D574" i="8"/>
  <c r="B548" i="8"/>
  <c r="D548" i="8"/>
  <c r="B522" i="8"/>
  <c r="D522" i="8"/>
  <c r="B496" i="8"/>
  <c r="D496" i="8"/>
  <c r="B467" i="8"/>
  <c r="D467" i="8"/>
  <c r="B413" i="8"/>
  <c r="B385" i="8"/>
  <c r="B357" i="8"/>
  <c r="D357" i="8"/>
  <c r="B333" i="8"/>
  <c r="D333" i="8"/>
  <c r="B334" i="8"/>
  <c r="D334" i="8"/>
  <c r="B309" i="8"/>
  <c r="B288" i="8"/>
  <c r="B267" i="8"/>
  <c r="B246" i="8"/>
  <c r="B225" i="8"/>
  <c r="D225" i="8"/>
  <c r="B204" i="8"/>
  <c r="D204" i="8"/>
  <c r="B183" i="8"/>
  <c r="D183" i="8"/>
  <c r="B162" i="8"/>
  <c r="D162" i="8"/>
  <c r="B141" i="8"/>
  <c r="B120" i="8"/>
  <c r="B99" i="8"/>
  <c r="D99" i="8"/>
  <c r="B100" i="8"/>
  <c r="D100" i="8"/>
  <c r="B78" i="8"/>
  <c r="D78" i="8"/>
  <c r="B57" i="8"/>
  <c r="D57" i="8"/>
  <c r="B12" i="16"/>
  <c r="F41" i="3" l="1"/>
  <c r="F40" i="3"/>
  <c r="D750" i="8"/>
  <c r="D751" i="8"/>
  <c r="D752" i="8"/>
  <c r="D749" i="8"/>
  <c r="D364" i="8"/>
  <c r="D365" i="8"/>
  <c r="D366" i="8"/>
  <c r="D363" i="8"/>
  <c r="D340" i="8"/>
  <c r="D341" i="8"/>
  <c r="D342" i="8"/>
  <c r="D339" i="8"/>
  <c r="D1311" i="8" l="1"/>
  <c r="D1310" i="8"/>
  <c r="D1309" i="8"/>
  <c r="D1308" i="8"/>
  <c r="D1290" i="8"/>
  <c r="D1289" i="8"/>
  <c r="D1288" i="8"/>
  <c r="D1287" i="8"/>
  <c r="D1269" i="8"/>
  <c r="D1268" i="8"/>
  <c r="D1267" i="8"/>
  <c r="D1266" i="8"/>
  <c r="D1248" i="8"/>
  <c r="D1247" i="8"/>
  <c r="D1246" i="8"/>
  <c r="D1245" i="8"/>
  <c r="D1227" i="8"/>
  <c r="D1226" i="8"/>
  <c r="D1225" i="8"/>
  <c r="D1224" i="8"/>
  <c r="D1206" i="8"/>
  <c r="D1205" i="8"/>
  <c r="D1204" i="8"/>
  <c r="D1203" i="8"/>
  <c r="D1101" i="8"/>
  <c r="D1100" i="8"/>
  <c r="D1099" i="8"/>
  <c r="D1098" i="8"/>
  <c r="D1080" i="8"/>
  <c r="D1079" i="8"/>
  <c r="D1078" i="8"/>
  <c r="D1077" i="8"/>
  <c r="D1059" i="8"/>
  <c r="D1058" i="8"/>
  <c r="D1057" i="8"/>
  <c r="D1056" i="8"/>
  <c r="D1017" i="8"/>
  <c r="D996" i="8"/>
  <c r="D995" i="8"/>
  <c r="D994" i="8"/>
  <c r="D993" i="8"/>
  <c r="D975" i="8"/>
  <c r="D974" i="8"/>
  <c r="D973" i="8"/>
  <c r="D972" i="8"/>
  <c r="D954" i="8"/>
  <c r="D953" i="8"/>
  <c r="D952" i="8"/>
  <c r="D951" i="8"/>
  <c r="D933" i="8"/>
  <c r="D932" i="8"/>
  <c r="D931" i="8"/>
  <c r="D930" i="8"/>
  <c r="D911" i="8"/>
  <c r="D910" i="8"/>
  <c r="D909" i="8"/>
  <c r="B1308" i="8"/>
  <c r="B1309" i="8"/>
  <c r="B1310" i="8"/>
  <c r="B1287" i="8"/>
  <c r="B1288" i="8"/>
  <c r="B1289" i="8"/>
  <c r="B1266" i="8"/>
  <c r="B1267" i="8"/>
  <c r="B1268" i="8"/>
  <c r="B1245" i="8"/>
  <c r="B1246" i="8"/>
  <c r="B1247" i="8"/>
  <c r="B1224" i="8"/>
  <c r="B1225" i="8"/>
  <c r="B1226" i="8"/>
  <c r="B1203" i="8"/>
  <c r="B1204" i="8"/>
  <c r="B1205" i="8"/>
  <c r="B1182" i="8"/>
  <c r="B1183" i="8"/>
  <c r="B1184" i="8"/>
  <c r="B1161" i="8"/>
  <c r="B1162" i="8"/>
  <c r="B1163" i="8"/>
  <c r="B1140" i="8"/>
  <c r="B1141" i="8"/>
  <c r="B1142" i="8"/>
  <c r="B1119" i="8"/>
  <c r="B1120" i="8"/>
  <c r="B1121" i="8"/>
  <c r="B1098" i="8"/>
  <c r="B1099" i="8"/>
  <c r="B1100" i="8"/>
  <c r="B1077" i="8"/>
  <c r="B1078" i="8"/>
  <c r="B1079" i="8"/>
  <c r="B1056" i="8"/>
  <c r="B1057" i="8"/>
  <c r="B1058" i="8"/>
  <c r="B1014" i="8"/>
  <c r="B1015" i="8"/>
  <c r="B1016" i="8"/>
  <c r="B993" i="8"/>
  <c r="B994" i="8"/>
  <c r="B995" i="8"/>
  <c r="B972" i="8"/>
  <c r="B973" i="8"/>
  <c r="B974" i="8"/>
  <c r="B951" i="8"/>
  <c r="B952" i="8"/>
  <c r="B953" i="8"/>
  <c r="B930" i="8"/>
  <c r="B931" i="8"/>
  <c r="B932" i="8"/>
  <c r="B909" i="8"/>
  <c r="B910" i="8"/>
  <c r="B911" i="8"/>
  <c r="D890" i="8"/>
  <c r="D889" i="8"/>
  <c r="D888" i="8"/>
  <c r="B888" i="8"/>
  <c r="B889" i="8"/>
  <c r="B890" i="8"/>
  <c r="B854" i="8"/>
  <c r="B855" i="8"/>
  <c r="B856" i="8"/>
  <c r="B833" i="8"/>
  <c r="B834" i="8"/>
  <c r="B835" i="8"/>
  <c r="D815" i="8"/>
  <c r="D814" i="8"/>
  <c r="D813" i="8"/>
  <c r="D812" i="8"/>
  <c r="B812" i="8"/>
  <c r="B813" i="8"/>
  <c r="B814" i="8"/>
  <c r="D794" i="8"/>
  <c r="D793" i="8"/>
  <c r="D792" i="8"/>
  <c r="D791" i="8"/>
  <c r="B791" i="8"/>
  <c r="B792" i="8"/>
  <c r="B793" i="8"/>
  <c r="D773" i="8"/>
  <c r="D772" i="8"/>
  <c r="D771" i="8"/>
  <c r="D770" i="8"/>
  <c r="B770" i="8"/>
  <c r="B771" i="8"/>
  <c r="B772" i="8"/>
  <c r="B749" i="8"/>
  <c r="B750" i="8"/>
  <c r="B751" i="8"/>
  <c r="D731" i="8"/>
  <c r="D730" i="8"/>
  <c r="D729" i="8"/>
  <c r="D728" i="8"/>
  <c r="B728" i="8"/>
  <c r="B729" i="8"/>
  <c r="B730" i="8"/>
  <c r="B693" i="8"/>
  <c r="B694" i="8"/>
  <c r="B695" i="8"/>
  <c r="B672" i="8"/>
  <c r="B673" i="8"/>
  <c r="B674" i="8"/>
  <c r="B651" i="8"/>
  <c r="B652" i="8"/>
  <c r="B653" i="8"/>
  <c r="B630" i="8"/>
  <c r="B631" i="8"/>
  <c r="B632" i="8"/>
  <c r="D583" i="8"/>
  <c r="D582" i="8"/>
  <c r="D581" i="8"/>
  <c r="D580" i="8"/>
  <c r="B580" i="8"/>
  <c r="B581" i="8"/>
  <c r="B582" i="8"/>
  <c r="D557" i="8"/>
  <c r="D556" i="8"/>
  <c r="D555" i="8"/>
  <c r="D554" i="8"/>
  <c r="B554" i="8"/>
  <c r="B555" i="8"/>
  <c r="B556" i="8"/>
  <c r="D531" i="8"/>
  <c r="D530" i="8"/>
  <c r="D529" i="8"/>
  <c r="D528" i="8"/>
  <c r="B528" i="8"/>
  <c r="B529" i="8"/>
  <c r="B530" i="8"/>
  <c r="D505" i="8"/>
  <c r="D504" i="8"/>
  <c r="D503" i="8"/>
  <c r="D502" i="8"/>
  <c r="B502" i="8"/>
  <c r="B503" i="8"/>
  <c r="B504" i="8"/>
  <c r="D476" i="8"/>
  <c r="D475" i="8"/>
  <c r="D474" i="8"/>
  <c r="D473" i="8"/>
  <c r="B473" i="8"/>
  <c r="B474" i="8"/>
  <c r="B475" i="8"/>
  <c r="B419" i="8"/>
  <c r="B420" i="8"/>
  <c r="B421" i="8"/>
  <c r="B391" i="8"/>
  <c r="B392" i="8"/>
  <c r="B393" i="8"/>
  <c r="B363" i="8"/>
  <c r="B364" i="8"/>
  <c r="B365" i="8"/>
  <c r="B339" i="8"/>
  <c r="B340" i="8"/>
  <c r="B341" i="8"/>
  <c r="B315" i="8"/>
  <c r="B316" i="8"/>
  <c r="B317" i="8"/>
  <c r="B294" i="8"/>
  <c r="B295" i="8"/>
  <c r="B296" i="8"/>
  <c r="B273" i="8"/>
  <c r="B274" i="8"/>
  <c r="B275" i="8"/>
  <c r="B252" i="8"/>
  <c r="B253" i="8"/>
  <c r="B254" i="8"/>
  <c r="D234" i="8"/>
  <c r="D233" i="8"/>
  <c r="D232" i="8"/>
  <c r="D231" i="8"/>
  <c r="B231" i="8"/>
  <c r="B232" i="8"/>
  <c r="B233" i="8"/>
  <c r="D213" i="8"/>
  <c r="D212" i="8"/>
  <c r="D211" i="8"/>
  <c r="D210" i="8"/>
  <c r="B210" i="8"/>
  <c r="B211" i="8"/>
  <c r="B212" i="8"/>
  <c r="D192" i="8"/>
  <c r="D191" i="8"/>
  <c r="D190" i="8"/>
  <c r="D189" i="8"/>
  <c r="B189" i="8"/>
  <c r="B190" i="8"/>
  <c r="B191" i="8"/>
  <c r="D171" i="8"/>
  <c r="D170" i="8"/>
  <c r="D169" i="8"/>
  <c r="D168" i="8"/>
  <c r="B168" i="8"/>
  <c r="B169" i="8"/>
  <c r="B170" i="8"/>
  <c r="B147" i="8"/>
  <c r="B148" i="8"/>
  <c r="B149" i="8"/>
  <c r="B126" i="8"/>
  <c r="B127" i="8"/>
  <c r="B128" i="8"/>
  <c r="D1368" i="8"/>
  <c r="B1368" i="8"/>
  <c r="D1367" i="8"/>
  <c r="B1367" i="8"/>
  <c r="D1366" i="8"/>
  <c r="B1366" i="8"/>
  <c r="D1344" i="8"/>
  <c r="B1344" i="8"/>
  <c r="D1343" i="8"/>
  <c r="B1343" i="8"/>
  <c r="D1342" i="8"/>
  <c r="B1342" i="8"/>
  <c r="F76" i="3" l="1"/>
  <c r="F81" i="3"/>
  <c r="F86" i="3"/>
  <c r="F71" i="3"/>
  <c r="F72" i="3"/>
  <c r="F82" i="3"/>
  <c r="F77" i="3"/>
  <c r="B18" i="16"/>
  <c r="B19" i="16"/>
  <c r="B20" i="16"/>
  <c r="D106" i="8"/>
  <c r="D107" i="8"/>
  <c r="D105" i="8"/>
  <c r="D85" i="8"/>
  <c r="D86" i="8"/>
  <c r="D84" i="8"/>
  <c r="B105" i="8"/>
  <c r="B106" i="8"/>
  <c r="B107" i="8"/>
  <c r="B84" i="8"/>
  <c r="B85" i="8"/>
  <c r="B86" i="8"/>
  <c r="B63" i="8"/>
  <c r="B64" i="8"/>
  <c r="B65" i="8"/>
  <c r="J18" i="16" l="1"/>
  <c r="J20" i="16"/>
  <c r="F80" i="3" l="1"/>
  <c r="F79" i="3" s="1"/>
  <c r="F70" i="3"/>
  <c r="F85" i="3"/>
  <c r="D897" i="8"/>
  <c r="D898" i="8"/>
  <c r="D899" i="8"/>
  <c r="D900" i="8"/>
  <c r="D901" i="8"/>
  <c r="D902" i="8"/>
  <c r="D904" i="8"/>
  <c r="D905" i="8"/>
  <c r="D906" i="8"/>
  <c r="D907" i="8"/>
  <c r="D908" i="8"/>
  <c r="D896" i="8"/>
  <c r="D876" i="8"/>
  <c r="D877" i="8"/>
  <c r="D878" i="8"/>
  <c r="D879" i="8"/>
  <c r="D880" i="8"/>
  <c r="D881" i="8"/>
  <c r="D883" i="8"/>
  <c r="D884" i="8"/>
  <c r="D885" i="8"/>
  <c r="D886" i="8"/>
  <c r="D875" i="8"/>
  <c r="D1296" i="8"/>
  <c r="D1297" i="8"/>
  <c r="D1298" i="8"/>
  <c r="D1299" i="8"/>
  <c r="D1300" i="8"/>
  <c r="D1301" i="8"/>
  <c r="D1303" i="8"/>
  <c r="D1304" i="8"/>
  <c r="D1305" i="8"/>
  <c r="D1306" i="8"/>
  <c r="D1307" i="8"/>
  <c r="D1295" i="8"/>
  <c r="D1275" i="8"/>
  <c r="D1276" i="8"/>
  <c r="D1277" i="8"/>
  <c r="D1278" i="8"/>
  <c r="D1279" i="8"/>
  <c r="D1280" i="8"/>
  <c r="D1282" i="8"/>
  <c r="D1283" i="8"/>
  <c r="D1284" i="8"/>
  <c r="D1285" i="8"/>
  <c r="D1286" i="8"/>
  <c r="D1274" i="8"/>
  <c r="D1254" i="8"/>
  <c r="D1255" i="8"/>
  <c r="D1256" i="8"/>
  <c r="D1257" i="8"/>
  <c r="D1258" i="8"/>
  <c r="D1259" i="8"/>
  <c r="D1261" i="8"/>
  <c r="D1262" i="8"/>
  <c r="D1263" i="8"/>
  <c r="D1264" i="8"/>
  <c r="D1265" i="8"/>
  <c r="D1253" i="8"/>
  <c r="D1233" i="8"/>
  <c r="D1234" i="8"/>
  <c r="D1235" i="8"/>
  <c r="D1236" i="8"/>
  <c r="D1237" i="8"/>
  <c r="D1238" i="8"/>
  <c r="D1240" i="8"/>
  <c r="D1241" i="8"/>
  <c r="D1242" i="8"/>
  <c r="D1243" i="8"/>
  <c r="D1244" i="8"/>
  <c r="D1232" i="8"/>
  <c r="D1212" i="8"/>
  <c r="D1213" i="8"/>
  <c r="D1214" i="8"/>
  <c r="D1215" i="8"/>
  <c r="D1216" i="8"/>
  <c r="D1217" i="8"/>
  <c r="D1219" i="8"/>
  <c r="D1220" i="8"/>
  <c r="D1221" i="8"/>
  <c r="D1222" i="8"/>
  <c r="D1223" i="8"/>
  <c r="D1211" i="8"/>
  <c r="D1191" i="8"/>
  <c r="D1192" i="8"/>
  <c r="D1193" i="8"/>
  <c r="D1194" i="8"/>
  <c r="D1195" i="8"/>
  <c r="D1196" i="8"/>
  <c r="D1198" i="8"/>
  <c r="D1199" i="8"/>
  <c r="D1200" i="8"/>
  <c r="D1201" i="8"/>
  <c r="D1202" i="8"/>
  <c r="D1190" i="8"/>
  <c r="D1086" i="8"/>
  <c r="D1087" i="8"/>
  <c r="D1088" i="8"/>
  <c r="D1089" i="8"/>
  <c r="D1090" i="8"/>
  <c r="D1091" i="8"/>
  <c r="D1093" i="8"/>
  <c r="D1094" i="8"/>
  <c r="D1095" i="8"/>
  <c r="D1096" i="8"/>
  <c r="D1097" i="8"/>
  <c r="D1085" i="8"/>
  <c r="D1065" i="8"/>
  <c r="D1066" i="8"/>
  <c r="D1067" i="8"/>
  <c r="D1068" i="8"/>
  <c r="D1069" i="8"/>
  <c r="D1070" i="8"/>
  <c r="D1072" i="8"/>
  <c r="D1073" i="8"/>
  <c r="D1074" i="8"/>
  <c r="D1075" i="8"/>
  <c r="D1076" i="8"/>
  <c r="D1064" i="8"/>
  <c r="D1044" i="8"/>
  <c r="D1045" i="8"/>
  <c r="D1046" i="8"/>
  <c r="D1047" i="8"/>
  <c r="D1048" i="8"/>
  <c r="D1049" i="8"/>
  <c r="D1051" i="8"/>
  <c r="D1052" i="8"/>
  <c r="D1053" i="8"/>
  <c r="D1054" i="8"/>
  <c r="D1055" i="8"/>
  <c r="D1043" i="8"/>
  <c r="D1002" i="8"/>
  <c r="D1003" i="8"/>
  <c r="D1004" i="8"/>
  <c r="D1009" i="8"/>
  <c r="D1011" i="8"/>
  <c r="D1012" i="8"/>
  <c r="D1013" i="8"/>
  <c r="D981" i="8"/>
  <c r="D982" i="8"/>
  <c r="D983" i="8"/>
  <c r="D984" i="8"/>
  <c r="D985" i="8"/>
  <c r="D986" i="8"/>
  <c r="D988" i="8"/>
  <c r="D989" i="8"/>
  <c r="D990" i="8"/>
  <c r="D991" i="8"/>
  <c r="D992" i="8"/>
  <c r="D980" i="8"/>
  <c r="D960" i="8"/>
  <c r="D961" i="8"/>
  <c r="D962" i="8"/>
  <c r="D963" i="8"/>
  <c r="D964" i="8"/>
  <c r="D965" i="8"/>
  <c r="D968" i="8"/>
  <c r="D969" i="8"/>
  <c r="D970" i="8"/>
  <c r="D971" i="8"/>
  <c r="D959" i="8"/>
  <c r="D939" i="8"/>
  <c r="D940" i="8"/>
  <c r="D941" i="8"/>
  <c r="D942" i="8"/>
  <c r="D943" i="8"/>
  <c r="D944" i="8"/>
  <c r="D946" i="8"/>
  <c r="D947" i="8"/>
  <c r="D948" i="8"/>
  <c r="D949" i="8"/>
  <c r="D950" i="8"/>
  <c r="D938" i="8"/>
  <c r="D918" i="8"/>
  <c r="D919" i="8"/>
  <c r="D920" i="8"/>
  <c r="D921" i="8"/>
  <c r="D922" i="8"/>
  <c r="D923" i="8"/>
  <c r="D925" i="8"/>
  <c r="D926" i="8"/>
  <c r="D927" i="8"/>
  <c r="D928" i="8"/>
  <c r="D929" i="8"/>
  <c r="D917" i="8"/>
  <c r="D800" i="8"/>
  <c r="D801" i="8"/>
  <c r="D802" i="8"/>
  <c r="D803" i="8"/>
  <c r="D804" i="8"/>
  <c r="D805" i="8"/>
  <c r="D807" i="8"/>
  <c r="D808" i="8"/>
  <c r="D809" i="8"/>
  <c r="D810" i="8"/>
  <c r="D811" i="8"/>
  <c r="D799" i="8"/>
  <c r="D779" i="8"/>
  <c r="D780" i="8"/>
  <c r="D781" i="8"/>
  <c r="D782" i="8"/>
  <c r="D783" i="8"/>
  <c r="D784" i="8"/>
  <c r="D786" i="8"/>
  <c r="D787" i="8"/>
  <c r="D788" i="8"/>
  <c r="D789" i="8"/>
  <c r="D790" i="8"/>
  <c r="D778" i="8"/>
  <c r="D758" i="8"/>
  <c r="D759" i="8"/>
  <c r="D760" i="8"/>
  <c r="D761" i="8"/>
  <c r="D762" i="8"/>
  <c r="D763" i="8"/>
  <c r="D765" i="8"/>
  <c r="D766" i="8"/>
  <c r="D767" i="8"/>
  <c r="D768" i="8"/>
  <c r="D769" i="8"/>
  <c r="D757" i="8"/>
  <c r="D737" i="8"/>
  <c r="D738" i="8"/>
  <c r="D739" i="8"/>
  <c r="D740" i="8"/>
  <c r="D741" i="8"/>
  <c r="D742" i="8"/>
  <c r="D744" i="8"/>
  <c r="D745" i="8"/>
  <c r="D746" i="8"/>
  <c r="D747" i="8"/>
  <c r="D748" i="8"/>
  <c r="D736" i="8"/>
  <c r="D716" i="8"/>
  <c r="D717" i="8"/>
  <c r="D718" i="8"/>
  <c r="D719" i="8"/>
  <c r="D720" i="8"/>
  <c r="D721" i="8"/>
  <c r="D723" i="8"/>
  <c r="D724" i="8"/>
  <c r="D725" i="8"/>
  <c r="D726" i="8"/>
  <c r="D727" i="8"/>
  <c r="D715" i="8"/>
  <c r="D568" i="8"/>
  <c r="D569" i="8"/>
  <c r="D570" i="8"/>
  <c r="D571" i="8"/>
  <c r="D572" i="8"/>
  <c r="D573" i="8"/>
  <c r="D575" i="8"/>
  <c r="D576" i="8"/>
  <c r="D577" i="8"/>
  <c r="D578" i="8"/>
  <c r="D579" i="8"/>
  <c r="D567" i="8"/>
  <c r="B568" i="8"/>
  <c r="B569" i="8"/>
  <c r="B570" i="8"/>
  <c r="B571" i="8"/>
  <c r="B572" i="8"/>
  <c r="B573" i="8"/>
  <c r="B575" i="8"/>
  <c r="B576" i="8"/>
  <c r="B577" i="8"/>
  <c r="B578" i="8"/>
  <c r="B579" i="8"/>
  <c r="B567" i="8"/>
  <c r="D542" i="8"/>
  <c r="D543" i="8"/>
  <c r="D544" i="8"/>
  <c r="D545" i="8"/>
  <c r="D546" i="8"/>
  <c r="D547" i="8"/>
  <c r="D549" i="8"/>
  <c r="D550" i="8"/>
  <c r="D551" i="8"/>
  <c r="D552" i="8"/>
  <c r="D541" i="8"/>
  <c r="D516" i="8"/>
  <c r="D517" i="8"/>
  <c r="D518" i="8"/>
  <c r="D519" i="8"/>
  <c r="D520" i="8"/>
  <c r="D521" i="8"/>
  <c r="D523" i="8"/>
  <c r="D524" i="8"/>
  <c r="D525" i="8"/>
  <c r="D526" i="8"/>
  <c r="D527" i="8"/>
  <c r="D515" i="8"/>
  <c r="D490" i="8"/>
  <c r="D491" i="8"/>
  <c r="D492" i="8"/>
  <c r="D493" i="8"/>
  <c r="D494" i="8"/>
  <c r="D495" i="8"/>
  <c r="D497" i="8"/>
  <c r="D498" i="8"/>
  <c r="D499" i="8"/>
  <c r="D500" i="8"/>
  <c r="D501" i="8"/>
  <c r="D489" i="8"/>
  <c r="D461" i="8"/>
  <c r="D462" i="8"/>
  <c r="D463" i="8"/>
  <c r="D464" i="8"/>
  <c r="D465" i="8"/>
  <c r="D466" i="8"/>
  <c r="D468" i="8"/>
  <c r="D469" i="8"/>
  <c r="D470" i="8"/>
  <c r="D471" i="8"/>
  <c r="D472" i="8"/>
  <c r="D460" i="8"/>
  <c r="B407" i="8"/>
  <c r="B408" i="8"/>
  <c r="B409" i="8"/>
  <c r="B410" i="8"/>
  <c r="B411" i="8"/>
  <c r="B412" i="8"/>
  <c r="B414" i="8"/>
  <c r="B415" i="8"/>
  <c r="B416" i="8"/>
  <c r="B417" i="8"/>
  <c r="B418" i="8"/>
  <c r="B406" i="8"/>
  <c r="D351" i="8"/>
  <c r="D352" i="8"/>
  <c r="D353" i="8"/>
  <c r="D354" i="8"/>
  <c r="D355" i="8"/>
  <c r="D356" i="8"/>
  <c r="D358" i="8"/>
  <c r="D359" i="8"/>
  <c r="D360" i="8"/>
  <c r="D361" i="8"/>
  <c r="D350" i="8"/>
  <c r="D327" i="8"/>
  <c r="D328" i="8"/>
  <c r="D329" i="8"/>
  <c r="D330" i="8"/>
  <c r="D331" i="8"/>
  <c r="D332" i="8"/>
  <c r="D335" i="8"/>
  <c r="D336" i="8"/>
  <c r="D337" i="8"/>
  <c r="D338" i="8"/>
  <c r="D326" i="8"/>
  <c r="D219" i="8"/>
  <c r="D220" i="8"/>
  <c r="D221" i="8"/>
  <c r="D222" i="8"/>
  <c r="D223" i="8"/>
  <c r="D224" i="8"/>
  <c r="D226" i="8"/>
  <c r="D227" i="8"/>
  <c r="D228" i="8"/>
  <c r="D229" i="8"/>
  <c r="D230" i="8"/>
  <c r="D218" i="8"/>
  <c r="D198" i="8"/>
  <c r="D199" i="8"/>
  <c r="D200" i="8"/>
  <c r="D201" i="8"/>
  <c r="D202" i="8"/>
  <c r="D203" i="8"/>
  <c r="D205" i="8"/>
  <c r="D206" i="8"/>
  <c r="D207" i="8"/>
  <c r="D208" i="8"/>
  <c r="D209" i="8"/>
  <c r="D197" i="8"/>
  <c r="D177" i="8"/>
  <c r="D178" i="8"/>
  <c r="D179" i="8"/>
  <c r="D180" i="8"/>
  <c r="D181" i="8"/>
  <c r="D182" i="8"/>
  <c r="D184" i="8"/>
  <c r="D185" i="8"/>
  <c r="D186" i="8"/>
  <c r="D187" i="8"/>
  <c r="D188" i="8"/>
  <c r="D176" i="8"/>
  <c r="D156" i="8"/>
  <c r="D157" i="8"/>
  <c r="D158" i="8"/>
  <c r="D159" i="8"/>
  <c r="D160" i="8"/>
  <c r="D161" i="8"/>
  <c r="D163" i="8"/>
  <c r="D164" i="8"/>
  <c r="D165" i="8"/>
  <c r="D166" i="8"/>
  <c r="D167" i="8"/>
  <c r="D155" i="8"/>
  <c r="D93" i="8"/>
  <c r="D94" i="8"/>
  <c r="D95" i="8"/>
  <c r="D96" i="8"/>
  <c r="D97" i="8"/>
  <c r="D98" i="8"/>
  <c r="D101" i="8"/>
  <c r="D102" i="8"/>
  <c r="D103" i="8"/>
  <c r="D92" i="8"/>
  <c r="D895" i="8" l="1"/>
  <c r="D874" i="8"/>
  <c r="D154" i="8"/>
  <c r="D196" i="8"/>
  <c r="D325" i="8"/>
  <c r="D714" i="8"/>
  <c r="D735" i="8"/>
  <c r="D756" i="8"/>
  <c r="D777" i="8"/>
  <c r="D798" i="8"/>
  <c r="D958" i="8"/>
  <c r="D1189" i="8"/>
  <c r="D1210" i="8"/>
  <c r="D1231" i="8"/>
  <c r="D1252" i="8"/>
  <c r="D1273" i="8"/>
  <c r="D1294" i="8"/>
  <c r="D175" i="8"/>
  <c r="D937" i="8"/>
  <c r="D217" i="8"/>
  <c r="D916" i="8"/>
  <c r="D566" i="8"/>
  <c r="D637" i="8"/>
  <c r="D1000" i="8"/>
  <c r="D1147" i="8"/>
  <c r="D1168" i="8"/>
  <c r="D91" i="8"/>
  <c r="D459" i="8"/>
  <c r="D488" i="8"/>
  <c r="D514" i="8"/>
  <c r="D540" i="8"/>
  <c r="D1042" i="8"/>
  <c r="D1063" i="8"/>
  <c r="D1084" i="8"/>
  <c r="D1105" i="8"/>
  <c r="D1126" i="8"/>
  <c r="D349" i="8"/>
  <c r="D979" i="8"/>
  <c r="D72" i="8"/>
  <c r="D73" i="8"/>
  <c r="D74" i="8"/>
  <c r="D75" i="8"/>
  <c r="D76" i="8"/>
  <c r="D77" i="8"/>
  <c r="D79" i="8"/>
  <c r="D80" i="8"/>
  <c r="D81" i="8"/>
  <c r="D82" i="8"/>
  <c r="D83" i="8"/>
  <c r="D71" i="8"/>
  <c r="D51" i="8"/>
  <c r="D52" i="8"/>
  <c r="D53" i="8"/>
  <c r="D54" i="8"/>
  <c r="D55" i="8"/>
  <c r="D56" i="8"/>
  <c r="D58" i="8"/>
  <c r="D59" i="8"/>
  <c r="D60" i="8"/>
  <c r="D61" i="8"/>
  <c r="D50" i="8"/>
  <c r="D70" i="8" l="1"/>
  <c r="J19" i="16"/>
  <c r="F75" i="3"/>
  <c r="F74" i="3" s="1"/>
  <c r="B489" i="8" l="1"/>
  <c r="B490" i="8"/>
  <c r="B491" i="8"/>
  <c r="B492" i="8"/>
  <c r="B493" i="8"/>
  <c r="B494" i="8"/>
  <c r="D49" i="8" l="1"/>
  <c r="B516" i="8" l="1"/>
  <c r="B517" i="8"/>
  <c r="B518" i="8"/>
  <c r="B519" i="8"/>
  <c r="B520" i="8"/>
  <c r="B521" i="8"/>
  <c r="B523" i="8"/>
  <c r="B524" i="8"/>
  <c r="B525" i="8"/>
  <c r="B526" i="8"/>
  <c r="B527" i="8"/>
  <c r="B515" i="8"/>
  <c r="B960" i="8" l="1"/>
  <c r="B961" i="8"/>
  <c r="B962" i="8"/>
  <c r="B963" i="8"/>
  <c r="B964" i="8"/>
  <c r="B965" i="8"/>
  <c r="B968" i="8"/>
  <c r="B969" i="8"/>
  <c r="B970" i="8"/>
  <c r="B971" i="8"/>
  <c r="B959" i="8"/>
  <c r="B681" i="8"/>
  <c r="B682" i="8"/>
  <c r="B683" i="8"/>
  <c r="B684" i="8"/>
  <c r="B685" i="8"/>
  <c r="B686" i="8"/>
  <c r="B688" i="8"/>
  <c r="B689" i="8"/>
  <c r="B690" i="8"/>
  <c r="B691" i="8"/>
  <c r="B692" i="8"/>
  <c r="B680" i="8"/>
  <c r="D1340" i="8" l="1"/>
  <c r="D1341" i="8"/>
  <c r="B1275" i="8"/>
  <c r="B1276" i="8"/>
  <c r="B1277" i="8"/>
  <c r="B1278" i="8"/>
  <c r="B1279" i="8"/>
  <c r="B1280" i="8"/>
  <c r="B1282" i="8"/>
  <c r="B1283" i="8"/>
  <c r="B1284" i="8"/>
  <c r="B1285" i="8"/>
  <c r="B1286" i="8"/>
  <c r="B1274" i="8"/>
  <c r="B1191" i="8"/>
  <c r="B1192" i="8"/>
  <c r="B1193" i="8"/>
  <c r="B1194" i="8"/>
  <c r="B1195" i="8"/>
  <c r="B1196" i="8"/>
  <c r="B1198" i="8"/>
  <c r="B1199" i="8"/>
  <c r="B1200" i="8"/>
  <c r="B1201" i="8"/>
  <c r="B1202" i="8"/>
  <c r="B1190" i="8"/>
  <c r="B1149" i="8"/>
  <c r="B1150" i="8"/>
  <c r="B1151" i="8"/>
  <c r="B1152" i="8"/>
  <c r="B1153" i="8"/>
  <c r="B1154" i="8"/>
  <c r="B1156" i="8"/>
  <c r="B1157" i="8"/>
  <c r="B1158" i="8"/>
  <c r="B1159" i="8"/>
  <c r="B1160" i="8"/>
  <c r="B1148" i="8"/>
  <c r="B1107" i="8"/>
  <c r="B1108" i="8"/>
  <c r="B1109" i="8"/>
  <c r="B1110" i="8"/>
  <c r="B1111" i="8"/>
  <c r="B1112" i="8"/>
  <c r="B1114" i="8"/>
  <c r="B1115" i="8"/>
  <c r="B1116" i="8"/>
  <c r="B1117" i="8"/>
  <c r="B1118" i="8"/>
  <c r="B1106" i="8"/>
  <c r="B618" i="8"/>
  <c r="B619" i="8"/>
  <c r="B620" i="8"/>
  <c r="B621" i="8"/>
  <c r="B622" i="8"/>
  <c r="B623" i="8"/>
  <c r="B625" i="8"/>
  <c r="B626" i="8"/>
  <c r="B627" i="8"/>
  <c r="B628" i="8"/>
  <c r="B629" i="8"/>
  <c r="B617" i="8"/>
  <c r="B303" i="8"/>
  <c r="B304" i="8"/>
  <c r="B305" i="8"/>
  <c r="B306" i="8"/>
  <c r="B307" i="8"/>
  <c r="B308" i="8"/>
  <c r="B310" i="8"/>
  <c r="B311" i="8"/>
  <c r="B312" i="8"/>
  <c r="B313" i="8"/>
  <c r="B314" i="8"/>
  <c r="B302" i="8"/>
  <c r="B261" i="8"/>
  <c r="B262" i="8"/>
  <c r="B263" i="8"/>
  <c r="B264" i="8"/>
  <c r="B265" i="8"/>
  <c r="B266" i="8"/>
  <c r="B268" i="8"/>
  <c r="B269" i="8"/>
  <c r="B270" i="8"/>
  <c r="B271" i="8"/>
  <c r="B272" i="8"/>
  <c r="B260" i="8"/>
  <c r="B240" i="8"/>
  <c r="B241" i="8"/>
  <c r="B242" i="8"/>
  <c r="B243" i="8"/>
  <c r="B244" i="8"/>
  <c r="B245" i="8"/>
  <c r="B247" i="8"/>
  <c r="B248" i="8"/>
  <c r="B249" i="8"/>
  <c r="B250" i="8"/>
  <c r="B251" i="8"/>
  <c r="B239" i="8"/>
  <c r="B72" i="8"/>
  <c r="B73" i="8"/>
  <c r="B74" i="8"/>
  <c r="B75" i="8"/>
  <c r="B76" i="8"/>
  <c r="B77" i="8"/>
  <c r="B79" i="8"/>
  <c r="B80" i="8"/>
  <c r="B81" i="8"/>
  <c r="B82" i="8"/>
  <c r="B83" i="8"/>
  <c r="B71" i="8"/>
  <c r="B50" i="8"/>
  <c r="B1296" i="8" l="1"/>
  <c r="B1297" i="8"/>
  <c r="B1298" i="8"/>
  <c r="B1299" i="8"/>
  <c r="B1300" i="8"/>
  <c r="B1301" i="8"/>
  <c r="B1303" i="8"/>
  <c r="B1304" i="8"/>
  <c r="B1305" i="8"/>
  <c r="B1306" i="8"/>
  <c r="B1307" i="8"/>
  <c r="B1295" i="8"/>
  <c r="B1254" i="8"/>
  <c r="B1255" i="8"/>
  <c r="B1256" i="8"/>
  <c r="B1257" i="8"/>
  <c r="B1258" i="8"/>
  <c r="B1259" i="8"/>
  <c r="B1261" i="8"/>
  <c r="B1262" i="8"/>
  <c r="B1263" i="8"/>
  <c r="B1264" i="8"/>
  <c r="B1265" i="8"/>
  <c r="B1253" i="8"/>
  <c r="B1233" i="8"/>
  <c r="B1234" i="8"/>
  <c r="B1235" i="8"/>
  <c r="B1236" i="8"/>
  <c r="B1237" i="8"/>
  <c r="B1238" i="8"/>
  <c r="B1240" i="8"/>
  <c r="B1241" i="8"/>
  <c r="B1242" i="8"/>
  <c r="B1243" i="8"/>
  <c r="B1244" i="8"/>
  <c r="B1232" i="8"/>
  <c r="B1212" i="8"/>
  <c r="B1213" i="8"/>
  <c r="B1214" i="8"/>
  <c r="B1215" i="8"/>
  <c r="B1216" i="8"/>
  <c r="B1217" i="8"/>
  <c r="B1219" i="8"/>
  <c r="B1220" i="8"/>
  <c r="B1221" i="8"/>
  <c r="B1222" i="8"/>
  <c r="B1223" i="8"/>
  <c r="B1211" i="8"/>
  <c r="B1170" i="8"/>
  <c r="B1171" i="8"/>
  <c r="B1172" i="8"/>
  <c r="B1173" i="8"/>
  <c r="B1174" i="8"/>
  <c r="B1175" i="8"/>
  <c r="B1177" i="8"/>
  <c r="B1178" i="8"/>
  <c r="B1179" i="8"/>
  <c r="B1180" i="8"/>
  <c r="B1181" i="8"/>
  <c r="B1169" i="8"/>
  <c r="B1128" i="8"/>
  <c r="B1129" i="8"/>
  <c r="B1130" i="8"/>
  <c r="B1131" i="8"/>
  <c r="B1132" i="8"/>
  <c r="B1133" i="8"/>
  <c r="B1135" i="8"/>
  <c r="B1136" i="8"/>
  <c r="B1137" i="8"/>
  <c r="B1138" i="8"/>
  <c r="B1139" i="8"/>
  <c r="B1127" i="8"/>
  <c r="B1086" i="8"/>
  <c r="B1087" i="8"/>
  <c r="B1088" i="8"/>
  <c r="B1089" i="8"/>
  <c r="B1090" i="8"/>
  <c r="B1091" i="8"/>
  <c r="B1093" i="8"/>
  <c r="B1094" i="8"/>
  <c r="B1095" i="8"/>
  <c r="B1096" i="8"/>
  <c r="B1097" i="8"/>
  <c r="B1085" i="8"/>
  <c r="B1065" i="8"/>
  <c r="B1066" i="8"/>
  <c r="B1067" i="8"/>
  <c r="B1068" i="8"/>
  <c r="B1069" i="8"/>
  <c r="B1070" i="8"/>
  <c r="B1072" i="8"/>
  <c r="B1073" i="8"/>
  <c r="B1074" i="8"/>
  <c r="B1075" i="8"/>
  <c r="B1076" i="8"/>
  <c r="B1064" i="8"/>
  <c r="B1044" i="8"/>
  <c r="B1045" i="8"/>
  <c r="B1046" i="8"/>
  <c r="B1047" i="8"/>
  <c r="B1048" i="8"/>
  <c r="B1049" i="8"/>
  <c r="B1051" i="8"/>
  <c r="B1052" i="8"/>
  <c r="B1053" i="8"/>
  <c r="B1054" i="8"/>
  <c r="B1055" i="8"/>
  <c r="B1043" i="8"/>
  <c r="B1002" i="8"/>
  <c r="B1003" i="8"/>
  <c r="B1004" i="8"/>
  <c r="B1005" i="8"/>
  <c r="B1006" i="8"/>
  <c r="B1007" i="8"/>
  <c r="B1009" i="8"/>
  <c r="B1010" i="8"/>
  <c r="B1011" i="8"/>
  <c r="B1012" i="8"/>
  <c r="B1013" i="8"/>
  <c r="B1001" i="8"/>
  <c r="B981" i="8"/>
  <c r="B982" i="8"/>
  <c r="B983" i="8"/>
  <c r="B984" i="8"/>
  <c r="B985" i="8"/>
  <c r="B986" i="8"/>
  <c r="B988" i="8"/>
  <c r="B989" i="8"/>
  <c r="B990" i="8"/>
  <c r="B991" i="8"/>
  <c r="B992" i="8"/>
  <c r="B980" i="8"/>
  <c r="B939" i="8"/>
  <c r="B940" i="8"/>
  <c r="B941" i="8"/>
  <c r="B942" i="8"/>
  <c r="B943" i="8"/>
  <c r="B944" i="8"/>
  <c r="B946" i="8"/>
  <c r="B947" i="8"/>
  <c r="B948" i="8"/>
  <c r="B949" i="8"/>
  <c r="B950" i="8"/>
  <c r="B938" i="8"/>
  <c r="B918" i="8"/>
  <c r="B919" i="8"/>
  <c r="B920" i="8"/>
  <c r="B921" i="8"/>
  <c r="B922" i="8"/>
  <c r="B923" i="8"/>
  <c r="B925" i="8"/>
  <c r="B926" i="8"/>
  <c r="B927" i="8"/>
  <c r="B928" i="8"/>
  <c r="B929" i="8"/>
  <c r="B917" i="8"/>
  <c r="B897" i="8"/>
  <c r="B898" i="8"/>
  <c r="B899" i="8"/>
  <c r="B900" i="8"/>
  <c r="B901" i="8"/>
  <c r="B902" i="8"/>
  <c r="B904" i="8"/>
  <c r="B905" i="8"/>
  <c r="B906" i="8"/>
  <c r="B907" i="8"/>
  <c r="B908" i="8"/>
  <c r="B896" i="8"/>
  <c r="B876" i="8"/>
  <c r="B877" i="8"/>
  <c r="B878" i="8"/>
  <c r="B879" i="8"/>
  <c r="B880" i="8"/>
  <c r="B881" i="8"/>
  <c r="B883" i="8"/>
  <c r="B884" i="8"/>
  <c r="B885" i="8"/>
  <c r="B886" i="8"/>
  <c r="B887" i="8"/>
  <c r="B875" i="8"/>
  <c r="B6" i="16"/>
  <c r="B7" i="16"/>
  <c r="B8" i="16"/>
  <c r="B9" i="16"/>
  <c r="B10" i="16"/>
  <c r="B11" i="16"/>
  <c r="B13" i="16"/>
  <c r="B14" i="16"/>
  <c r="B15" i="16"/>
  <c r="B16" i="16"/>
  <c r="B17" i="16"/>
  <c r="B5" i="16"/>
  <c r="B1354" i="8"/>
  <c r="B1355" i="8"/>
  <c r="B1356" i="8"/>
  <c r="B1357" i="8"/>
  <c r="B1358" i="8"/>
  <c r="B1359" i="8"/>
  <c r="B1361" i="8"/>
  <c r="B1362" i="8"/>
  <c r="B1363" i="8"/>
  <c r="B1364" i="8"/>
  <c r="B1365" i="8"/>
  <c r="B1353" i="8"/>
  <c r="D1354" i="8"/>
  <c r="D1355" i="8"/>
  <c r="D1356" i="8"/>
  <c r="D1357" i="8"/>
  <c r="D1358" i="8"/>
  <c r="D1359" i="8"/>
  <c r="D1361" i="8"/>
  <c r="D1362" i="8"/>
  <c r="D1363" i="8"/>
  <c r="D1364" i="8"/>
  <c r="D1365" i="8"/>
  <c r="D1353" i="8"/>
  <c r="D1330" i="8"/>
  <c r="D1331" i="8"/>
  <c r="D1332" i="8"/>
  <c r="D1333" i="8"/>
  <c r="D1334" i="8"/>
  <c r="D1335" i="8"/>
  <c r="D1337" i="8"/>
  <c r="D1338" i="8"/>
  <c r="D1339" i="8"/>
  <c r="D1329" i="8"/>
  <c r="B1330" i="8"/>
  <c r="B1331" i="8"/>
  <c r="B1332" i="8"/>
  <c r="B1333" i="8"/>
  <c r="B1334" i="8"/>
  <c r="B1335" i="8"/>
  <c r="B1337" i="8"/>
  <c r="B1338" i="8"/>
  <c r="B1339" i="8"/>
  <c r="B1340" i="8"/>
  <c r="B1341" i="8"/>
  <c r="B1329" i="8"/>
  <c r="B842" i="8"/>
  <c r="B843" i="8"/>
  <c r="B844" i="8"/>
  <c r="B845" i="8"/>
  <c r="B846" i="8"/>
  <c r="B847" i="8"/>
  <c r="B849" i="8"/>
  <c r="B850" i="8"/>
  <c r="B851" i="8"/>
  <c r="B852" i="8"/>
  <c r="B853" i="8"/>
  <c r="B841" i="8"/>
  <c r="B821" i="8"/>
  <c r="B822" i="8"/>
  <c r="B823" i="8"/>
  <c r="B824" i="8"/>
  <c r="B825" i="8"/>
  <c r="B826" i="8"/>
  <c r="B828" i="8"/>
  <c r="B829" i="8"/>
  <c r="B830" i="8"/>
  <c r="B831" i="8"/>
  <c r="B832" i="8"/>
  <c r="B820" i="8"/>
  <c r="B800" i="8"/>
  <c r="B801" i="8"/>
  <c r="B802" i="8"/>
  <c r="B803" i="8"/>
  <c r="B804" i="8"/>
  <c r="B805" i="8"/>
  <c r="B807" i="8"/>
  <c r="B808" i="8"/>
  <c r="B809" i="8"/>
  <c r="B810" i="8"/>
  <c r="B811" i="8"/>
  <c r="B799" i="8"/>
  <c r="B779" i="8"/>
  <c r="B780" i="8"/>
  <c r="B781" i="8"/>
  <c r="B782" i="8"/>
  <c r="B783" i="8"/>
  <c r="B784" i="8"/>
  <c r="B786" i="8"/>
  <c r="B787" i="8"/>
  <c r="B788" i="8"/>
  <c r="B789" i="8"/>
  <c r="B790" i="8"/>
  <c r="B778" i="8"/>
  <c r="B758" i="8"/>
  <c r="B759" i="8"/>
  <c r="B760" i="8"/>
  <c r="B761" i="8"/>
  <c r="B762" i="8"/>
  <c r="B763" i="8"/>
  <c r="B765" i="8"/>
  <c r="B766" i="8"/>
  <c r="B767" i="8"/>
  <c r="B768" i="8"/>
  <c r="B769" i="8"/>
  <c r="B757" i="8"/>
  <c r="B737" i="8"/>
  <c r="B738" i="8"/>
  <c r="B739" i="8"/>
  <c r="B740" i="8"/>
  <c r="B741" i="8"/>
  <c r="B742" i="8"/>
  <c r="B744" i="8"/>
  <c r="B745" i="8"/>
  <c r="B746" i="8"/>
  <c r="B747" i="8"/>
  <c r="B748" i="8"/>
  <c r="B736" i="8"/>
  <c r="B716" i="8"/>
  <c r="B717" i="8"/>
  <c r="B718" i="8"/>
  <c r="B719" i="8"/>
  <c r="B720" i="8"/>
  <c r="B721" i="8"/>
  <c r="B723" i="8"/>
  <c r="B724" i="8"/>
  <c r="B725" i="8"/>
  <c r="B726" i="8"/>
  <c r="B727" i="8"/>
  <c r="B715" i="8"/>
  <c r="B660" i="8"/>
  <c r="B661" i="8"/>
  <c r="B662" i="8"/>
  <c r="B663" i="8"/>
  <c r="B664" i="8"/>
  <c r="B665" i="8"/>
  <c r="B667" i="8"/>
  <c r="B668" i="8"/>
  <c r="B669" i="8"/>
  <c r="B670" i="8"/>
  <c r="B671" i="8"/>
  <c r="B659" i="8"/>
  <c r="B639" i="8"/>
  <c r="B640" i="8"/>
  <c r="B641" i="8"/>
  <c r="B642" i="8"/>
  <c r="B643" i="8"/>
  <c r="B644" i="8"/>
  <c r="B646" i="8"/>
  <c r="B647" i="8"/>
  <c r="B648" i="8"/>
  <c r="B649" i="8"/>
  <c r="B650" i="8"/>
  <c r="B638" i="8"/>
  <c r="B542" i="8"/>
  <c r="B543" i="8"/>
  <c r="B544" i="8"/>
  <c r="B545" i="8"/>
  <c r="B546" i="8"/>
  <c r="B547" i="8"/>
  <c r="B549" i="8"/>
  <c r="B550" i="8"/>
  <c r="B551" i="8"/>
  <c r="B552" i="8"/>
  <c r="B553" i="8"/>
  <c r="B541" i="8"/>
  <c r="B495" i="8"/>
  <c r="B497" i="8"/>
  <c r="B498" i="8"/>
  <c r="B499" i="8"/>
  <c r="B500" i="8"/>
  <c r="B501" i="8"/>
  <c r="B461" i="8"/>
  <c r="B462" i="8"/>
  <c r="B463" i="8"/>
  <c r="B464" i="8"/>
  <c r="B465" i="8"/>
  <c r="B466" i="8"/>
  <c r="B468" i="8"/>
  <c r="B469" i="8"/>
  <c r="B470" i="8"/>
  <c r="B471" i="8"/>
  <c r="B472" i="8"/>
  <c r="B460" i="8"/>
  <c r="B379" i="8"/>
  <c r="B380" i="8"/>
  <c r="B381" i="8"/>
  <c r="B382" i="8"/>
  <c r="B383" i="8"/>
  <c r="B384" i="8"/>
  <c r="B386" i="8"/>
  <c r="B387" i="8"/>
  <c r="B388" i="8"/>
  <c r="B389" i="8"/>
  <c r="B390" i="8"/>
  <c r="B378" i="8"/>
  <c r="B351" i="8"/>
  <c r="B352" i="8"/>
  <c r="B353" i="8"/>
  <c r="B354" i="8"/>
  <c r="B355" i="8"/>
  <c r="B356" i="8"/>
  <c r="B358" i="8"/>
  <c r="B359" i="8"/>
  <c r="B360" i="8"/>
  <c r="B361" i="8"/>
  <c r="B362" i="8"/>
  <c r="B350" i="8"/>
  <c r="B327" i="8"/>
  <c r="B328" i="8"/>
  <c r="B329" i="8"/>
  <c r="B330" i="8"/>
  <c r="B331" i="8"/>
  <c r="B332" i="8"/>
  <c r="B335" i="8"/>
  <c r="B336" i="8"/>
  <c r="B337" i="8"/>
  <c r="B338" i="8"/>
  <c r="B326" i="8"/>
  <c r="B282" i="8"/>
  <c r="B283" i="8"/>
  <c r="B284" i="8"/>
  <c r="B285" i="8"/>
  <c r="B286" i="8"/>
  <c r="B287" i="8"/>
  <c r="B289" i="8"/>
  <c r="B290" i="8"/>
  <c r="B291" i="8"/>
  <c r="B292" i="8"/>
  <c r="B293" i="8"/>
  <c r="B281" i="8"/>
  <c r="B219" i="8"/>
  <c r="B220" i="8"/>
  <c r="B221" i="8"/>
  <c r="B222" i="8"/>
  <c r="B223" i="8"/>
  <c r="B224" i="8"/>
  <c r="B226" i="8"/>
  <c r="B227" i="8"/>
  <c r="B228" i="8"/>
  <c r="B229" i="8"/>
  <c r="B230" i="8"/>
  <c r="B218" i="8"/>
  <c r="B198" i="8"/>
  <c r="B199" i="8"/>
  <c r="B200" i="8"/>
  <c r="B201" i="8"/>
  <c r="B202" i="8"/>
  <c r="B203" i="8"/>
  <c r="B205" i="8"/>
  <c r="B206" i="8"/>
  <c r="B207" i="8"/>
  <c r="B208" i="8"/>
  <c r="B209" i="8"/>
  <c r="B197" i="8"/>
  <c r="B177" i="8"/>
  <c r="B178" i="8"/>
  <c r="B179" i="8"/>
  <c r="B180" i="8"/>
  <c r="B181" i="8"/>
  <c r="B182" i="8"/>
  <c r="B184" i="8"/>
  <c r="B185" i="8"/>
  <c r="B186" i="8"/>
  <c r="B187" i="8"/>
  <c r="B188" i="8"/>
  <c r="B176" i="8"/>
  <c r="B156" i="8"/>
  <c r="B157" i="8"/>
  <c r="B158" i="8"/>
  <c r="B159" i="8"/>
  <c r="B160" i="8"/>
  <c r="B161" i="8"/>
  <c r="B163" i="8"/>
  <c r="B164" i="8"/>
  <c r="B165" i="8"/>
  <c r="B166" i="8"/>
  <c r="B167" i="8"/>
  <c r="B155" i="8"/>
  <c r="B135" i="8"/>
  <c r="B136" i="8"/>
  <c r="B137" i="8"/>
  <c r="B138" i="8"/>
  <c r="B139" i="8"/>
  <c r="B140" i="8"/>
  <c r="B142" i="8"/>
  <c r="B143" i="8"/>
  <c r="B144" i="8"/>
  <c r="B145" i="8"/>
  <c r="B146" i="8"/>
  <c r="B134" i="8"/>
  <c r="B114" i="8"/>
  <c r="B115" i="8"/>
  <c r="B116" i="8"/>
  <c r="B117" i="8"/>
  <c r="B118" i="8"/>
  <c r="B119" i="8"/>
  <c r="B121" i="8"/>
  <c r="B122" i="8"/>
  <c r="B123" i="8"/>
  <c r="B124" i="8"/>
  <c r="B125" i="8"/>
  <c r="B113" i="8"/>
  <c r="B93" i="8"/>
  <c r="B94" i="8"/>
  <c r="B95" i="8"/>
  <c r="B96" i="8"/>
  <c r="B97" i="8"/>
  <c r="B98" i="8"/>
  <c r="B101" i="8"/>
  <c r="B102" i="8"/>
  <c r="B103" i="8"/>
  <c r="B104" i="8"/>
  <c r="B92" i="8"/>
  <c r="B51" i="8"/>
  <c r="B52" i="8"/>
  <c r="B53" i="8"/>
  <c r="B54" i="8"/>
  <c r="B55" i="8"/>
  <c r="B56" i="8"/>
  <c r="B58" i="8"/>
  <c r="B59" i="8"/>
  <c r="B60" i="8"/>
  <c r="B61" i="8"/>
  <c r="B62" i="8"/>
  <c r="D1350" i="8" l="1"/>
  <c r="D1326" i="8"/>
  <c r="J21" i="16"/>
  <c r="F12" i="3" l="1"/>
  <c r="F87" i="3"/>
  <c r="F84" i="3" s="1"/>
  <c r="H35" i="8"/>
  <c r="D5" i="16" l="1"/>
  <c r="D23" i="16" s="1"/>
  <c r="F56" i="3" l="1"/>
  <c r="F7" i="3"/>
  <c r="F66" i="3"/>
  <c r="F21" i="3"/>
  <c r="F10" i="3"/>
  <c r="F55" i="3"/>
  <c r="F5" i="3"/>
  <c r="F16" i="3"/>
  <c r="F6" i="3"/>
  <c r="F26" i="3"/>
  <c r="F15" i="3"/>
  <c r="F39" i="3"/>
  <c r="F11" i="3"/>
  <c r="F62" i="3"/>
  <c r="F32" i="3"/>
  <c r="F57" i="3"/>
  <c r="F52" i="3"/>
  <c r="F67" i="3"/>
  <c r="F47" i="3"/>
  <c r="F22" i="3"/>
  <c r="F27" i="3"/>
  <c r="F17" i="3"/>
  <c r="F37" i="3"/>
  <c r="J12" i="16" l="1"/>
  <c r="J13" i="16"/>
  <c r="J8" i="16"/>
  <c r="F20" i="3"/>
  <c r="F19" i="3" s="1"/>
  <c r="J10" i="16"/>
  <c r="J9" i="16"/>
  <c r="J17" i="16"/>
  <c r="J16" i="16"/>
  <c r="J11" i="16"/>
  <c r="F65" i="3"/>
  <c r="F64" i="3" s="1"/>
  <c r="J14" i="16"/>
  <c r="F45" i="3"/>
  <c r="F30" i="3"/>
  <c r="F50" i="3"/>
  <c r="F60" i="3"/>
  <c r="F69" i="3"/>
  <c r="F25" i="3"/>
  <c r="F24" i="3" s="1"/>
  <c r="J15" i="16"/>
  <c r="F35" i="3"/>
  <c r="J5" i="16"/>
  <c r="F51" i="3"/>
  <c r="F46" i="3"/>
  <c r="F54" i="3"/>
  <c r="F9" i="3"/>
  <c r="F4" i="3"/>
  <c r="F61" i="3"/>
  <c r="F14" i="3"/>
  <c r="J6" i="16"/>
  <c r="J7" i="16"/>
  <c r="F31" i="3"/>
  <c r="F36" i="3"/>
  <c r="J23" i="16" l="1"/>
  <c r="F44" i="3"/>
  <c r="F59" i="3"/>
  <c r="F34" i="3"/>
  <c r="F29" i="3"/>
  <c r="F49" i="3"/>
  <c r="J25" i="16"/>
  <c r="F94" i="3" l="1"/>
  <c r="F96" i="3" s="1"/>
  <c r="F98" i="3" s="1"/>
  <c r="F35" i="8" l="1"/>
</calcChain>
</file>

<file path=xl/sharedStrings.xml><?xml version="1.0" encoding="utf-8"?>
<sst xmlns="http://schemas.openxmlformats.org/spreadsheetml/2006/main" count="2924" uniqueCount="311">
  <si>
    <t>kom</t>
  </si>
  <si>
    <t>m</t>
  </si>
  <si>
    <t>Nabava i polaganje vizuelne zaštite kabela odnosno plastične trake s upozorenjem "POZOR-ENERGETSKI KABEL", širine 15 cm.</t>
  </si>
  <si>
    <t>kpl</t>
  </si>
  <si>
    <t>Komplet</t>
  </si>
  <si>
    <t>I</t>
  </si>
  <si>
    <t>ELEKTROMONTAŽNI RADOVI</t>
  </si>
  <si>
    <t>UKUPNO ELEKTROMONTAŽNI RADOVI</t>
  </si>
  <si>
    <t>II</t>
  </si>
  <si>
    <t>GRAĐEVINSKI RADOVI</t>
  </si>
  <si>
    <t>Nabava i ugradnja kamenog granulata "0" visine sloja 10+10 cm. Širina rova 40 cm.</t>
  </si>
  <si>
    <t>UKUPNO GRAĐEVINSKI RADOVI</t>
  </si>
  <si>
    <t>KN</t>
  </si>
  <si>
    <t>9.</t>
  </si>
  <si>
    <t>10.</t>
  </si>
  <si>
    <t>11.</t>
  </si>
  <si>
    <t>12.</t>
  </si>
  <si>
    <t>13.</t>
  </si>
  <si>
    <t>2.</t>
  </si>
  <si>
    <t>3.</t>
  </si>
  <si>
    <t>4.</t>
  </si>
  <si>
    <t>5.</t>
  </si>
  <si>
    <t>6.</t>
  </si>
  <si>
    <t>7.</t>
  </si>
  <si>
    <t>8.</t>
  </si>
  <si>
    <t>1.</t>
  </si>
  <si>
    <t>* 2 kom. podnožje s osiguračima NVO 00, 3p</t>
  </si>
  <si>
    <t>* 6 kom. NH izolirane pruge s osiguračima, vel. 00, 3p</t>
  </si>
  <si>
    <t>* ostali spojni i montažni materijal</t>
  </si>
  <si>
    <t>Izvedba odnosno obnova habajućeg sloja asfalt-betonom AB 11 u debljini 6 cm. U stavku uračunati izradu donjeg nosivog sloja kolničke konstrukcije od drobljenog kamena (tampon) u sloju debljine 25 cm, ugrađeno odgovarajućim strojevima do modula stišljivosti najmanje Ms&gt;80 MN/m2. Obračun po m2 obnovljenog kolnika.</t>
  </si>
  <si>
    <t>14.</t>
  </si>
  <si>
    <t>15.</t>
  </si>
  <si>
    <t>Iskop jame i betoniranje temelja ormara upravljanja i razvoda vanjske rasvjete, tip RRP 13, "TEP".</t>
  </si>
  <si>
    <t>III</t>
  </si>
  <si>
    <t>OSTALI TROŠKOVI</t>
  </si>
  <si>
    <t>UKUPNO OSTALI TROŠKOVI</t>
  </si>
  <si>
    <t>UKUPNO</t>
  </si>
  <si>
    <t>SVEUKUPNO</t>
  </si>
  <si>
    <t>* 1 kom. trofazno "kombi" brojilo 100 A s ugrađenim uklopnim satom i pokazivačem snage (isporučuje HEP)</t>
  </si>
  <si>
    <t>NAPOMENA:</t>
  </si>
  <si>
    <t>Nabava i izrada spojeva Fe/Zn križnim spojnicama s dvije pločice 60x60 mm.</t>
  </si>
  <si>
    <t>Dobava i doprema kompleta rasvjetnog stupa na gradilište. Komplet stupa se sastoji od:</t>
  </si>
  <si>
    <t>(upisati tip i proizvođača žarulje)</t>
  </si>
  <si>
    <t>Jednostrano pilanje asfaltnog zastora ili betona po dužini i na prijelazu ceste debljine cca. 10 cm. Obračun po dužnom metru jednostrano zasječenog asfalta ili betona.</t>
  </si>
  <si>
    <t xml:space="preserve">Iskop kabelskog rova strojem, a na mjestima gdje dolazi do približavanja postojećim instalacijama ručno, u proširenom i uvaljanom trupu ceste u terenu IV i V kategorije. Dimenzije rova 40/60 cm. Stijenke rova kopati okomito. U stavku uračunati zatrpavanje kabelskog rova (nakon polaganja kabela, sitnog pijeska i  uzemljivača prvo sitnijim, a onda krupnijim materijalom iz iskopa uz potrebno nabijanje na mjestima gdje dolazi asfalt kao završni sloj) i ravnanje trase, te odvoženje viška materijala na deponij. </t>
  </si>
  <si>
    <t>Ukoliko se izgradnja javne rasvjete radi u makadamskoj ulici, nakon završetka radova ulicu je potrebno vratiti u zetečeno stanje prije početka radova.</t>
  </si>
  <si>
    <t>Siječenje, razbijanje asfalta odnosno betona nakon rezanja istog za širinu iskopa. Debljina asfalta/betona do 10 cm. Otpad nakon razbijanja odvesti na deponij.</t>
  </si>
  <si>
    <t>PDV (25%)</t>
  </si>
  <si>
    <t>Izrada i dostava tehničke dokumentacije, što obuhvaća:</t>
  </si>
  <si>
    <t>- Izradu i dostavu ostale dokumentacije predviđene ugovorom.</t>
  </si>
  <si>
    <t xml:space="preserve">Nabava i polaganje PVC štitnika ("L" profil duljine 1m). Prilikom postave štitnike preklopiti u dužini od 10 cm. Obračun po dužnom metru kanala. </t>
  </si>
  <si>
    <t>Iskop jame temelja rasvjetnog stupa duž prometnice u terenu IV i V kategorije za temelj dimenzije 70/70/90 cm. Višak materijala odvesti na deponij.</t>
  </si>
  <si>
    <t>Dobava, montaža i spajanje samostojećeg razdjelnika za vanjsku montažu, oznake KRO-JR, dimenzija cca. 1114x1080x320 mm (ŠxVxD).  Razdjelnik je izrađen u dvije sekcije, iz poliesterskog materijala, u vodonepropusnoj izvedbi. Jedna sekcija za priključak i mjerenje, a jedna za razvod i upravljanje javnom rasvjetom. Ormar mora imati otvor za montažu foto osjetljive sonde. U stavku je uključena i dobava, doprema i montaža prefabriciranog temelja za postavu razdjelnika s otvorom na obje strane radi uvoda kabela u ormar. Tip ormara kao RRP 13 "TEP". Sve elemente pod naponom prekriti izolacijskom pregradom. Dvoja vrata opremiti cilindar bravama s ključevima. U razdjelnik ugraditi slijedeću opremu:</t>
  </si>
  <si>
    <t>Oštećenja asfaltne ili betonske površine nastala prilikom   izvođenja iskopa kanala ili temelja stupova potebno je sanirati, odnosno nakon završetka radova ulicu je potrebno vratiti u zetečeno stanje prije početka radova.</t>
  </si>
  <si>
    <t>16.</t>
  </si>
  <si>
    <t>* 2 kom. strujna zaštitna sklopka 40/0,03 A, 4p</t>
  </si>
  <si>
    <t>17.</t>
  </si>
  <si>
    <t>Geodetsko evidentranje rasvjetnih tijela u državni koordinatni sustav, obračun po komadu evidentiranog rasvjetnog tijela.</t>
  </si>
  <si>
    <t>(upisati tip i proizvođača svjetiljke i predspojne naprave)</t>
  </si>
  <si>
    <t xml:space="preserve">Pod odvozom materijala na deponij podrazumijeva se odvoz na Bikarac ili neki drugi ovlašteni deponij u krugu 30 km od gradilišta (obavezna dostava otpremnica o deponiranom materijalu). </t>
  </si>
  <si>
    <t>A</t>
  </si>
  <si>
    <t>B</t>
  </si>
  <si>
    <t>C</t>
  </si>
  <si>
    <t>D</t>
  </si>
  <si>
    <t>E</t>
  </si>
  <si>
    <t>F</t>
  </si>
  <si>
    <t>G</t>
  </si>
  <si>
    <t>H</t>
  </si>
  <si>
    <t>J</t>
  </si>
  <si>
    <t>K</t>
  </si>
  <si>
    <t>L</t>
  </si>
  <si>
    <t>M</t>
  </si>
  <si>
    <t xml:space="preserve">Nabava, doprema i postava instalacijske rebraste dvoslojne cijevi (fi) 50 mm, tip kao Kabuplast, u koju se uvlači kabel za napajanje rasvjetnih stupova i koja služi kao zaštita od mehaničkih oštećenja kabela. </t>
  </si>
  <si>
    <t>Dobava i postavljanje na rasvjetni stup aluminijske pločice s utisnutom oznakom stupa i brojem mjernog mjesta u skladu s evidencijom investitora (sadržaj pločice definira investitor).</t>
  </si>
  <si>
    <t>Pripremno završni radovi, podešavanje opreme, puštanje u pogon, probni rad, izrada zapisnika i primopredaja radova, te ostali sitni nespecificirani radovi.</t>
  </si>
  <si>
    <t>- Izradu i dostavu geodetskog snimka izvedenog stanja za predmetnu ulicu u dwg formatu, uklopljeno u Gauss-Krugerov koordinatni sustav RH.</t>
  </si>
  <si>
    <t>- Izradu i dostavu dokumentacije izvedenog stanja</t>
  </si>
  <si>
    <t xml:space="preserve">REKAPITULACIJA </t>
  </si>
  <si>
    <t xml:space="preserve">Cijena stavke se iskazuje po broju rasvjetnih mjesta u obuhvatu, za sljedeće ulice: </t>
  </si>
  <si>
    <t xml:space="preserve">Cijena stavke se iskazuje po metru dužnom obuhvata, za sljedeće ulice: </t>
  </si>
  <si>
    <t>- Elektromontažni radovi</t>
  </si>
  <si>
    <t>- Građevinski radovi</t>
  </si>
  <si>
    <t>- Ostali radovi</t>
  </si>
  <si>
    <r>
      <t>m</t>
    </r>
    <r>
      <rPr>
        <vertAlign val="superscript"/>
        <sz val="10"/>
        <rFont val="Arial"/>
        <family val="2"/>
        <charset val="238"/>
      </rPr>
      <t>2</t>
    </r>
  </si>
  <si>
    <t>- Izradu i dostavu atesta i potvrda sukladnosti za ugrađenu opremu, te izradu i dostavu zapisnika o ispitivanju elektroinstalacija (mjerenje otpora uzemljenja, efikasnosti zaštite, otpora izolacije kabela, svjetlotehnička mjerenja i sl.).</t>
  </si>
  <si>
    <t>Ukupno u obuhvatu:</t>
  </si>
  <si>
    <t>Pripremni radovi, upoznavanje s trasom i iskolčenje mjesta rasvjetnih stupova. Ukupan broj rasvjetnih mjesta.</t>
  </si>
  <si>
    <t>Štemanje betonskog temelja postojećeg rasvjetnog stupa u svrhu spajanja novoizgrađene rasvjete na postojeću javnu rasvjetu ili štemanje postojećeg ogradnog betonskog zida za prolaz kabela do postojećeg rasvjetnog stupa. Stavka obuhvaća odvoz šute na deponij, te ponovno betoniranje oštemanog dijela, odnosno dovođenje u prvobitno stanje.</t>
  </si>
  <si>
    <t>ULICE U OBUHVATU</t>
  </si>
  <si>
    <t>(m)</t>
  </si>
  <si>
    <t>(kom)</t>
  </si>
  <si>
    <t>Rasvjetna mjesta</t>
  </si>
  <si>
    <t>Faza</t>
  </si>
  <si>
    <t>I + II</t>
  </si>
  <si>
    <t>Strojno skidanje postojećih suhozida sa odlaganjem uz rub iskopa za betonske temelje, te ponovno vraćanje suhozida u prvobitno stanje. Obračun se vrši po m³ vraćenog suhozida.</t>
  </si>
  <si>
    <r>
      <t>m</t>
    </r>
    <r>
      <rPr>
        <vertAlign val="superscript"/>
        <sz val="10"/>
        <rFont val="Arial"/>
        <family val="2"/>
        <charset val="238"/>
      </rPr>
      <t>3</t>
    </r>
  </si>
  <si>
    <t>Duljina obuhvata</t>
  </si>
  <si>
    <t>18.</t>
  </si>
  <si>
    <t>Betoniranje temelja rasvjetnog stupa u potrebnoj četverostranoj oplati dim. 70/70/90 cm, MB25. Dobaviti i ugraditi komplet sa tri sidrena vijka 3 x M20, te dvije PVC cijevi (fi)  63 mm za prolaz kabela. Temeljne vijke u nivou ceste zaliti slojem asfalta, a na mjestima betonske podloge betonom. Veličina temelja i sidreni vijci, te način učvršćenja trebaju biti usklađeni s odabranim tipom rasvjetnog stupa. Stavka uključuje i saniranje terena nakon izvedbe temelja, odnosno dovođenje u prvobitno stanje.</t>
  </si>
  <si>
    <t>19.</t>
  </si>
  <si>
    <t>20.</t>
  </si>
  <si>
    <t>21.</t>
  </si>
  <si>
    <t>22.</t>
  </si>
  <si>
    <t>Mehanička zaštita kabela i uzemljivačkog užeta na mjestima gdje se ne postavljaju stupovi na izgrađene temelje. Kabel i uže se uvlače u PVC cijev (fi) 110 mm s poklopcem (duljina cijevi do 1 m) i prikladno učvršćuju za zid ili temelj.</t>
  </si>
  <si>
    <t>23.</t>
  </si>
  <si>
    <t>25.</t>
  </si>
  <si>
    <t>26.</t>
  </si>
  <si>
    <t>Nabava i ugradnja cijevi KABUPLAST (fi) 200 mm, s dvostrukom stijenkom i žicom za uvlačenje kabela, na prijelazima preko ceste, sve zaliveno mršavim betonom.</t>
  </si>
  <si>
    <t>Građevinski radovi</t>
  </si>
  <si>
    <t>(KN)</t>
  </si>
  <si>
    <t>Elektromontažni radovi</t>
  </si>
  <si>
    <t>Ostali radovi</t>
  </si>
  <si>
    <t>UKUPNO (KN)</t>
  </si>
  <si>
    <t>27.</t>
  </si>
  <si>
    <t>Nabava i postava u kabelski kanal bakrenog užeta Cu 50 mm2 za uzemljenje.</t>
  </si>
  <si>
    <t>Odspajanje i demontaža postojećeg rasvjetnog stupa radi izvođenja priključenja nove dionice, te njegova ponovna montaža, centriranje, pritezanje matica i kontra matica, spajanje kabela na stupnu razdjelnicu i spajanje uzemljivača na vijak uzemljenja.</t>
  </si>
  <si>
    <t>Nabava i polaganje u kabelski kanal pocinčane trake za uzemljenje Fe/Zn 25x4 mm.</t>
  </si>
  <si>
    <t>* rasvjetni stup tip kao KORS 1B-500 (DALEKOVOD), visine 5 m, zaštićen od korozije vrućim cinčanjem</t>
  </si>
  <si>
    <t>* rasvjetni stup tip kao KORS 1B-600 (DALEKOVOD), visine 6 m, zaštićen od korozije vrućim cinčanjem</t>
  </si>
  <si>
    <t>Demontaža postojećih betonskih opločnika na šetnici na pozicijama iskopa jama za temelje rasvjetnih stupova i u trasi iskopa, te ponovna postava betonskih opločnika uz prethodnu pripremu podloge. Stavka uključuje i sav potreban materijal za pripremu podloge prije postave opločnika.</t>
  </si>
  <si>
    <t>28.</t>
  </si>
  <si>
    <t>29.</t>
  </si>
  <si>
    <t>30.</t>
  </si>
  <si>
    <t>31.</t>
  </si>
  <si>
    <t>(upisati tip i proizvođača svjetiljke)</t>
  </si>
  <si>
    <t>* 1 kom. preklopka, tip kao 4G100-10-U</t>
  </si>
  <si>
    <t>* 1 kom. preklopka, tip kao 4G40-10-U</t>
  </si>
  <si>
    <t>* 2 kom. preklopka, tip kao 4G10-51-U</t>
  </si>
  <si>
    <t>* 3 kom. sklopnik, tip kao 11BF38</t>
  </si>
  <si>
    <t>* 1 kom. pomoćni sklopnik, tip kao 11MCA6</t>
  </si>
  <si>
    <t>* 3 kom. komplet osigurača, tip kao EZN 25</t>
  </si>
  <si>
    <t>* 3 kom. automatski prekidač B karakteristike, 1p</t>
  </si>
  <si>
    <t>* 1 kom. svjetlosna sklopka (luxomat) s vanjskim foto senzorom, tip kao IC 2000</t>
  </si>
  <si>
    <t>Svjetlotehnički zahtjevi oznake "a"</t>
  </si>
  <si>
    <t>- Obloga ceste: CIE R3</t>
  </si>
  <si>
    <t>- qo=0.080</t>
  </si>
  <si>
    <t>- Širina ceste: 5 m</t>
  </si>
  <si>
    <t>- Dvosmjerni promet</t>
  </si>
  <si>
    <t>- Faktor održavanja: 0,8</t>
  </si>
  <si>
    <t>- Visina montaže svjetiljke: 5 m</t>
  </si>
  <si>
    <t>- Razmak stupova: 25 m</t>
  </si>
  <si>
    <t>- Udaljenost svjetiljke od ruba ceste: -0,1 m</t>
  </si>
  <si>
    <t>- Nagib svjetiljke: 0 stupnjeva</t>
  </si>
  <si>
    <t>Svjetlotehnički zahtjevi oznake "b"</t>
  </si>
  <si>
    <t>Svjetlotehnički zahtjevi oznake "c"</t>
  </si>
  <si>
    <t>- Širina ceste: 6 m</t>
  </si>
  <si>
    <t>- Visina montaže svjetiljke: 6 m</t>
  </si>
  <si>
    <t>- Razmak stupova: 30 m</t>
  </si>
  <si>
    <t>- Udaljenost svjetiljke od ruba ceste: 0 m</t>
  </si>
  <si>
    <t>Troškovnikom su obuhvaćeni elektromontažni i građevinski radovi potrebni za izgradnju javne rasvjete navedenih ulica. U stavkama koje se odnose na svjetiljke i žarulje potrebno je upisati tip i proizvođača, pri čemu treba voditi računa o ispunjenu zadanih svjetlotehničkih zahtjeva i ostalih navedenih kriterija iz priloga troškovnika.</t>
  </si>
  <si>
    <t>SVJETLOTEHNIČKI ZAHTJEVI</t>
  </si>
  <si>
    <t>a)</t>
  </si>
  <si>
    <t>b)</t>
  </si>
  <si>
    <t>c)</t>
  </si>
  <si>
    <t>d)</t>
  </si>
  <si>
    <t>Svjetlotehnički zahtjevi oznake "d"</t>
  </si>
  <si>
    <t xml:space="preserve">Cestovna visokotlačna natrijeva svjetiljka snage 70 W, s nasadnikom za montažu na stup i s ugrađenom elektronskom predspojnom napravom.                           </t>
  </si>
  <si>
    <t>* svjetiljka:</t>
  </si>
  <si>
    <t>- aluminijsko kućište i poklopac sa ravnim difuzorom od kaljenog stakla sa zaštitom IK08, dvostruke IP66 zaštite, električne klase II, ukupna svjetlosna efikasnost minimalno 70%</t>
  </si>
  <si>
    <t>* predspojna naprava:</t>
  </si>
  <si>
    <t>TEHNIČKE SPECIFIKACIJE SVJETILJKI I IZVORA SVJETLOSTI</t>
  </si>
  <si>
    <t>* izvor svjetlosti:</t>
  </si>
  <si>
    <t>* svjetiljka i izvor svjetlosti:</t>
  </si>
  <si>
    <t>* certifikati i zona zaštite:</t>
  </si>
  <si>
    <t>- visokotlačna natrijeva žarulja snage 70 W, prosječni životni vijek minimalno 30000 sati, svjetlosni tok minimalno 6600 lumena</t>
  </si>
  <si>
    <t>- elektronska DALI predspojna naprava sa dvosmjernom DALI komunikacijom, minimalni radni vijek predspojne naprave 80000 sati, potrošnja predspojne naprave do 8 W, cos fi min 0,95, prednaponska zaštita od minimalno 10 kV, mogućnost prigušenja od 30% do 100% svjetlosnog toka, minimalno 4 različite mogućnosti kontrole prigušenja, uz mogućnost naknadne ugradnje daljinskog sustava upravljanja</t>
  </si>
  <si>
    <t xml:space="preserve">- svjetiljka mora imati ENEC i CE certifikat 
- zona zaštite svjetlosnog okoliša u skladu s CIE normama E2 -&gt; ULOR 0-2,5%. </t>
  </si>
  <si>
    <t xml:space="preserve">- svjetiljka mora imati ENEC i CE certifikat 
- zona zaštite svjetlosnog okoliša u skladu s CIE normama E2 -&gt; ULOR 0-2,5%.         </t>
  </si>
  <si>
    <t>IV</t>
  </si>
  <si>
    <t>OZNAKA U TROŠKOVNIKU: "I"</t>
  </si>
  <si>
    <t>OZNAKA U TROŠKOVNIKU: "II"</t>
  </si>
  <si>
    <t>OZNAKA U TROŠKOVNIKU: "III"</t>
  </si>
  <si>
    <t>OZNAKA U TROŠKOVNIKU: "IV"</t>
  </si>
  <si>
    <t xml:space="preserve">Dobava i doprema cestovne visokotlačne natrijeve svjetiljke snage 70 W, s nasadnikom za montažu na stup i s ugrađenom elektronskom predspojnom napravom.                 </t>
  </si>
  <si>
    <t xml:space="preserve">Demontaža s drvenog stupa, betonskog stupa ili zidne konzole postojeće svjetiljke javne rasvjete (najčešće kao Gamalux 150 W), uključivo konzola ili cijev, te predaja na skladište investitora. </t>
  </si>
  <si>
    <r>
      <t>Izvedba odnosno obnova završnog sloja betonom s poliesterskim vlaknima u debljini do 6 cm. U stavku uračunati izradu donjeg nosivog sloja od drobljenog kamena (tampon) u sloju debljine 20 cm. Obračun po m</t>
    </r>
    <r>
      <rPr>
        <vertAlign val="superscript"/>
        <sz val="10"/>
        <rFont val="Arial"/>
        <family val="2"/>
        <charset val="238"/>
      </rPr>
      <t xml:space="preserve">2 </t>
    </r>
    <r>
      <rPr>
        <sz val="10"/>
        <rFont val="Arial"/>
        <family val="2"/>
        <charset val="238"/>
      </rPr>
      <t>obnovljenog kolnika ili šetnice.</t>
    </r>
  </si>
  <si>
    <t xml:space="preserve">Razbijanje i odvoz na deponij postojećih betonskih temelja. Procijenjene dimenzije temelja su 60/60/60 cm. </t>
  </si>
  <si>
    <t xml:space="preserve">Ispitivanje i označavanje postojećih instalacija vode, telefona i struje u trasi iskopa kabelskog kanala. Ukupna duljina kabelskog kanala. </t>
  </si>
  <si>
    <t xml:space="preserve">Mjerenje otpora uzemljenja, efikasnosti zaštite, otpora izolacije kabela (uključeno i ispitivanje već položenih kabela na dijelu predmetne dionice), izrada protokola mjerenja i certifikata. </t>
  </si>
  <si>
    <t>* Ulica: Prve primorske čete - odvojak (oznaka PPČ)</t>
  </si>
  <si>
    <t>* Ulica: Prve primorske čete - odvojak (ozn. PPČ)</t>
  </si>
  <si>
    <t>Dužina kanala 40/60</t>
  </si>
  <si>
    <t>Dužina kanala 40/80</t>
  </si>
  <si>
    <t>Broj stupova 
5 m</t>
  </si>
  <si>
    <t>Broj stupova 
6 m</t>
  </si>
  <si>
    <t>Pilanje asfalta
jednostrano</t>
  </si>
  <si>
    <t>Pilanje betona
jednostrano</t>
  </si>
  <si>
    <t>Površina
asfalta</t>
  </si>
  <si>
    <t>Površina
betona</t>
  </si>
  <si>
    <t>(m2)</t>
  </si>
  <si>
    <t>Površina
opločnika</t>
  </si>
  <si>
    <t>Štemanje
temelja</t>
  </si>
  <si>
    <t>Odvoz
temelja</t>
  </si>
  <si>
    <t>Skidanje 
suhozida</t>
  </si>
  <si>
    <t>(m3)</t>
  </si>
  <si>
    <t>Dovoz
tampona</t>
  </si>
  <si>
    <t>Broj ormara
KRO-JR</t>
  </si>
  <si>
    <t>* GRAĐEVINSKI RADOVI</t>
  </si>
  <si>
    <t>* ELEKTROMONTAŽNI RADOVI</t>
  </si>
  <si>
    <t>Dužina kabela
4x25 Al</t>
  </si>
  <si>
    <t>Dužina kabela
4x16 Al</t>
  </si>
  <si>
    <t>Dužina uzem.
FeZn</t>
  </si>
  <si>
    <t>Dužina uzem.
Cu</t>
  </si>
  <si>
    <t>Demontaža 
svjetiljki</t>
  </si>
  <si>
    <t>Broj 
spojnica</t>
  </si>
  <si>
    <t>Zaštita
izvoda</t>
  </si>
  <si>
    <t>* Ulica: Ljudevita Gaja (oznaka LJG)</t>
  </si>
  <si>
    <t>V</t>
  </si>
  <si>
    <t>OZNAKA U TROŠKOVNIKU: "V"</t>
  </si>
  <si>
    <t>- qo=0.08</t>
  </si>
  <si>
    <t>* stupna razdjelnica i ožičenje do svjetiljki kabelom PP00 3x1,5 mm</t>
  </si>
  <si>
    <t>* ukrasne matice za podnožje stupa (preuzeti sa skadišta investitora)</t>
  </si>
  <si>
    <t>* dvije konzole dužine 0,5 m s priborom za učvršćenje na stup (jedna konzola se montira na 6 m visine, a druga na 5 m visine)</t>
  </si>
  <si>
    <t>* jedna konzola dužine 0,5 m s priborom za učvršćenje na stup (montira se na 6 m visine)</t>
  </si>
  <si>
    <t>Broj svjetiljki
tip I</t>
  </si>
  <si>
    <t>Broj svjetiljki
tip II</t>
  </si>
  <si>
    <t>Broj svjetiljki
tip III</t>
  </si>
  <si>
    <t>Broj svjetiljki
tip IV</t>
  </si>
  <si>
    <t>Broj svjetiljki
tip V</t>
  </si>
  <si>
    <t>Demontaža rasvjetnih stupova visine cca. 4,5 m, tip "VODICE I s feralom". Odspajanja kabela i uzemljivača, te demontažu rasvjetnih stupova izvesti pažljivo da se izbjegnu oštećenja stupa, temeljnih vijaka, svjetiljke s žaruljom, stupnih razdjelnica, kabela i uzemljivača. Svi demontirani kompleti stupova se predaju na skladište investitora, uz izradu zapisnika o pregledu i primopredaji demontiranih kompleta stupova.</t>
  </si>
  <si>
    <t>Dobava i doprema dekorativne/cestovne LED svjetiljke, snage 38 W, s nasadnikom za montažu na stupnu konzolu.</t>
  </si>
  <si>
    <t>Montaža kompleta rasvjetnog stupa na gotov temelj, centriranje stupa, pritezanje matica i kontra matica, spajanje kabela na stupnu razdjelnicu i spajanje uzemljivača na vijak uzemljenja. Komplet stupa se sastoji od rasvjetnog stupa visine 5 ili 6 m, jedne ili više konzola ili nasadnika, svjetiljki, žarulja, stupne razdjelnice i ožičenja od razdjelnice do svjetiljki.</t>
  </si>
  <si>
    <t>32.</t>
  </si>
  <si>
    <t>33.</t>
  </si>
  <si>
    <t>* Ulica: Ante Starčevića i Lička - odvojci (oznaka POL)</t>
  </si>
  <si>
    <t>* Ulica: A. Starčevića i Lička - odvojci (ozn. POL)</t>
  </si>
  <si>
    <t>* tijelo stupa i konzole obojati u boju antracit sivu (RAL 7016)</t>
  </si>
  <si>
    <t>* tijelo stupa i konzola obojati u boju antracit sivu (RAL 7016)</t>
  </si>
  <si>
    <t>N</t>
  </si>
  <si>
    <t>O</t>
  </si>
  <si>
    <t>P</t>
  </si>
  <si>
    <t>- Klasa ceste M5</t>
  </si>
  <si>
    <t>- Klasa ceste M3</t>
  </si>
  <si>
    <t>- Udaljenost svjetiljke od ruba: -0,1 m</t>
  </si>
  <si>
    <t>- Razmak stupova: 26,5 m</t>
  </si>
  <si>
    <t xml:space="preserve">- ukupna snaga svjetiljke maksimalno 21 W (s predspojnom napravom)           
- kućište svjetiljke od tlačno lijevanog aluminija, pokrov optike od ravnog stakla,                                                                                                                            
- efikasnost svjetiljke 107,00 lm/W,
- svjetlosna iskoristivost svjetiljke (LOR faktor) 88%,                                                                                                                      
- indeks uzvrata boje (CRI) &gt; 80,                                                                                                                                                     
- životni vijek minimalno 100.000 sati pri 80% svjetlosnog toka,                                                                                                                                          
- rad u ambijentalnom temperaturnom području: -20°C do +35°C,                                                                                                                                                                                                  
- svjetlosni tok LED izvora svjetlosti 2500 lm,
- boja svjetlosti: 3000 K,                                                   
- stupanj zaštite svjetiljke IP66 i IK08,
- el. klasa II, 
- prenaponska zaštita 10kV (Imax=10kA)                                                                                                                                                                                                      </t>
  </si>
  <si>
    <t>Cestovna LED svjetiljka, snage 21 W, s nasadnikom za direktnu montažu na stup.</t>
  </si>
  <si>
    <t>Cestovna LED svjetiljka, snage 28 W, s nasadnikom za direktnu montažu na stup.</t>
  </si>
  <si>
    <t xml:space="preserve">- ukupna snaga svjetiljke maksimalno 28 W (s predspojnom napravom)           
- kućište svjetiljke od tlačno lijevanog aluminija, pokrov optike od ravnog stakla,                                                                                                                            
- efikasnost svjetiljke 107,00 lm/W,                                    
- svjetlosna iskoristivost svjetiljke (LOR faktor) 88%,                                                                                                                      
- indeks uzvrata boje (CRI) &gt; 80,                                                                                                                                                     
- životni vijek minimalno 100.000 sati pri 80% svjetlosnog toka,                                                                                                                                          
- rad u ambijentalnom temperaturnom području: -20°C do +35°C,                                                                                                                                                                                                  
- svjetlosni tok LED izvora svjetlosti 3500 lm,
- boja svjetlosti: 3000 K,                                                   
- stupanj zaštite svjetiljke IP66 i IK08,
- el. klasa II, 
- prenaponska zaštita 10kV (Imax=10kA)                                                                                                                                                                                                                                                                                                                                                                        </t>
  </si>
  <si>
    <t>Dekorativna/cestovna okrugla LED svjetiljka, snage 46 W, s nasadnikom za direktnu montažu na stup/konzolu.</t>
  </si>
  <si>
    <r>
      <t xml:space="preserve">- promjer kućišta svjetiljke  </t>
    </r>
    <r>
      <rPr>
        <u/>
        <sz val="10"/>
        <rFont val="Arial"/>
        <family val="2"/>
        <charset val="238"/>
      </rPr>
      <t>&gt;</t>
    </r>
    <r>
      <rPr>
        <sz val="10"/>
        <rFont val="Arial"/>
        <family val="2"/>
      </rPr>
      <t xml:space="preserve"> 50 cm
- ukupna snaga svjetiljke maksimalno 46 W (s predspojnom napravom)           
- kućište svjetiljke od tlačno lijevanog aluminija, pokrov optike od  ravnog stakla                                                                                                                               
- efikasnost svjetiljke 109,00 lm/W,                                    
- svjetlosna iskoristivost svjetiljke (LOR faktor) 84%,                                                                                                                      
- indeks uzvrata boje (CRI) &gt; 80,                                                                                                                                                     
- životni vijek minimalno 100.000 sati pri 80% svjetlosnog toka,                                                                                                                                          
- rad u ambijentalnom temperaturnom području: -20°C do +35°C,                                                                                                                                                                                                  
- svjetlosni tok LED izvora svjetlosti 6000 lm,
- boja svjetlosti: 3000 K,                                                   
- kompletna zaštita svjetiljke  IP66 i IK08,
- el. klasa II, 
- prenaponska zaštita 10kV (Imax=10kA)                                                                                                                                                                 </t>
    </r>
  </si>
  <si>
    <t>Dekorativna/cestovna okrugla LED svjetiljka, snage 38 W, s nasadnikom za direktnu montažu na stup/konzolu.</t>
  </si>
  <si>
    <r>
      <t xml:space="preserve">- promjer kućišta svjetiljke  </t>
    </r>
    <r>
      <rPr>
        <u/>
        <sz val="10"/>
        <rFont val="Arial"/>
        <family val="2"/>
        <charset val="238"/>
      </rPr>
      <t>&gt;</t>
    </r>
    <r>
      <rPr>
        <sz val="10"/>
        <rFont val="Arial"/>
        <family val="2"/>
      </rPr>
      <t xml:space="preserve"> 50 cm
- ukupna snaga svjetiljke maksimalno 38 W (s predspojnom napravom)           
- kućište svjetiljke od tlačno lijevanog aluminija, pokrov optike od  ravnog stakla                                                                                                                               
- efikasnost svjetiljke 109,00 lm/W,                                    
- svjetlosna iskoristivost svjetiljke (LOR faktor) 84%,                                                                                                                      
- indeks uzvrata boje (CRI) &gt; 80,                                                                                                                                                     
- životni vijek minimalno 100.000 sati pri 80% svjetlosnog toka,                                                                                                                                          
- rad u ambijentalnom temperaturnom području: -20°C do +35°C,                                                                                                                                                                                                  
- svjetlosni tok LED izvora svjetlosti 5000 lm,
- boja svjetlosti: 3000 K,                                                   
- kompletna zaštita svjetiljke  IP66 i IK08,
- el. klasa II, 
- prenaponska zaštita 10kV (Imax=10kA)                                                                                                                                                                 </t>
    </r>
  </si>
  <si>
    <t xml:space="preserve">Dobava i doprema cestovne LED svjetiljke, snage 28 W, s nasadnikom za montažu na stup.        </t>
  </si>
  <si>
    <t xml:space="preserve">Dobava i doprema cestovne LED svjetiljke, snage 21 W, s nasadnikom za montažu na stup. </t>
  </si>
  <si>
    <t>Dobava i doprema dekorativne/cestovne LED svjetiljke, snage 46 W, s nasadnikom za montažu na stupnu konzolu.</t>
  </si>
  <si>
    <t>- Razmak stupova: 27 m</t>
  </si>
  <si>
    <t>24.</t>
  </si>
  <si>
    <t>Nabava, prijenos po terenu, polaganje i spajanje 1 kV kabela za napajanje rasvjetnih stupova tipa PP00-A 4x16 mm2. Kabel se polaže u zemljanom kanalu, mjestimično s preprekama (provlačenje kroz cijevi i uvlačenje u stup JR). Cijena stavke obuhvaća nabavnu cijenu, transport, kidanje na dužinu raspona između stupova s provlačenjem do razdjelnica u stupovima i spajanjem. U cijenu uračunati spojni i montažni pribor za postavu i spajanje kabela.</t>
  </si>
  <si>
    <t>Nabava, prijenos po terenu, polaganje i spajanje 1 kV kabela za napajanje rasvjetnih stupova tipa PP00-A 4x25 mm2. Kabel se polaže u zemljanom kanalu, mjestimično s preprekama (provlačenje kroz cijevi i uvlačenje u stup JR). Cijena stavke obuhvaća nabavnu cijenu, transport, kidanje na dužinu raspona između stupova s provlačenjem do razdjelnica u stupovima i spajanjem. U cijenu uračunati spojni i montažni pribor za postavu i spajanje kabela.</t>
  </si>
  <si>
    <r>
      <t>Uvlačenje kabela, izrada kabelskog završetka i spajanje kabela PP00-A 4x16-25 mm</t>
    </r>
    <r>
      <rPr>
        <vertAlign val="superscript"/>
        <sz val="10"/>
        <rFont val="Arial"/>
        <family val="2"/>
        <charset val="238"/>
      </rPr>
      <t>2</t>
    </r>
    <r>
      <rPr>
        <sz val="10"/>
        <rFont val="Arial"/>
        <family val="2"/>
        <charset val="238"/>
      </rPr>
      <t xml:space="preserve">  i uzemljivačke trake/ užeta na priključno mjesto u postojećem stupu javne rasvjete ili ormaru javne rasvjete (GRO-JR).</t>
    </r>
  </si>
  <si>
    <t>Učvršćenje kabela n/ž pričvrsnim priborom u dužini do 6 m, izrada kabelskog završetka i spajanje kabela PP00-A 4x25 mm2 pomoću strujnih stezaljki na priključno mjesto na zidnoj konzoli ili stupu MRNN. Stavka uključuje mehaničku zaštitu kabela "V" profilom izrađenim od pocinčanog lima u dužini od 3 m.</t>
  </si>
  <si>
    <r>
      <t>Nabava i izrada spojeva "H" spojnicama za bakreno uže Cu 50 mm</t>
    </r>
    <r>
      <rPr>
        <vertAlign val="superscript"/>
        <sz val="10"/>
        <rFont val="Arial"/>
        <family val="2"/>
        <charset val="238"/>
      </rPr>
      <t>2</t>
    </r>
    <r>
      <rPr>
        <sz val="10"/>
        <rFont val="Arial"/>
        <family val="2"/>
        <charset val="238"/>
      </rPr>
      <t>.</t>
    </r>
  </si>
  <si>
    <r>
      <t>Nabava i postava bakrenog užeta Cu 50 mm</t>
    </r>
    <r>
      <rPr>
        <vertAlign val="superscript"/>
        <sz val="10"/>
        <rFont val="Arial"/>
        <family val="2"/>
        <charset val="238"/>
      </rPr>
      <t>2</t>
    </r>
    <r>
      <rPr>
        <sz val="10"/>
        <rFont val="Arial"/>
        <family val="2"/>
        <charset val="238"/>
      </rPr>
      <t xml:space="preserve"> za izvode do uzemljivačkog vijka stupova. U stavku je uračunata dobava i montaža Cu užeta u duljini do 2 m, dobava i montaža spojnice Cu/FeZn, te dobava i montaža Cu stopica.</t>
    </r>
  </si>
  <si>
    <r>
      <t>* stupna razdjelnica s 10 A osiguračem i ožičenje do svjetiljke kabelom PP00 3x1,5 mm</t>
    </r>
    <r>
      <rPr>
        <vertAlign val="superscript"/>
        <sz val="10"/>
        <rFont val="Arial"/>
        <family val="2"/>
        <charset val="238"/>
      </rPr>
      <t>2</t>
    </r>
  </si>
  <si>
    <r>
      <t>* stupna razdjelnica s 10 A osiguračem i ožičenje do svjetiljke kabelom PP00 3x2,5 mm</t>
    </r>
    <r>
      <rPr>
        <vertAlign val="superscript"/>
        <sz val="10"/>
        <rFont val="Arial"/>
        <family val="2"/>
        <charset val="238"/>
      </rPr>
      <t>2</t>
    </r>
  </si>
  <si>
    <t>* rasvjetni stup tip kao CRS 1B-600 (DALEKOVOD), visine 6 m, zaštićen od korozije vrućim cinčanjem (obzirom da se stup postavlja na postojeći temelj potrebno je provjeriti i uskladiti temeljnu ploču stupa s dimenzijama i rasporedom postojećih temeljnih vijaka)</t>
  </si>
  <si>
    <t>Ponuđena svjetiljka treba minimalno imati, navedene ili bolje karakteristike od onih koje su specificirane u prilogu s tehničkim specifikacijama svjetiljki i izvora svjetlosti pod oznakom "I", a mora zadovoljavati i u prilogu definirane svjetlotehničke zahtjeve pod oznakom "a" i "b".</t>
  </si>
  <si>
    <t>Ponuđena svjetiljka treba minimalno imati, navedene ili bolje karakteristike od onih koje su specificirane u prilogu s tehničkim specifikacijama svjetiljki i izvora svjetlosti pod oznakom "II", a mora zadovoljavati i u prilogu definirane svjetlotehničke zahtjeve pod oznakom "c".</t>
  </si>
  <si>
    <r>
      <t xml:space="preserve">Ponuđena svjetiljka treba minimalno imati, navedene ili bolje karakteristike od onih koje su specificirane u prilogu s tehničkim specifikacijama svjetiljki i izvora svjetlosti pod oznakom </t>
    </r>
    <r>
      <rPr>
        <b/>
        <sz val="10"/>
        <rFont val="Arial"/>
        <family val="2"/>
        <charset val="238"/>
      </rPr>
      <t>"III".</t>
    </r>
  </si>
  <si>
    <t>Ponuđena svjetiljka treba minimalno imati, navedene ili bolje karakteristike od onih koje su specificirane u prilogu s tehničkim specifikacijama svjetiljki i izvora svjetlosti pod oznakom "IV", a mora zadovoljavati i u prilogu definirane svjetlotehničke zahtjeve pod oznakom "d". Osim navedenog svjetiljka mora oblikom biti istovjetna ili slična svjetiljkama postavljenim na Trgu kneza Branimira.</t>
  </si>
  <si>
    <t>Ponuđena svjetiljka treba minimalno imati, navedene ili bolje karakteristike od onih koje su specificirane u prilogu s tehničkim specifikacijama svjetiljki i izvora svjetlosti pod oznakom "V". Osim navedenog svjetiljka mora oblikom biti istovjetna ili slična svjetiljkama postavljenim na Trgu kneza Branimira.</t>
  </si>
  <si>
    <t>Dobava, montaža i spajanje nadgradnog razdjelnika za vanjsku montažu, dimenzija cca. 400x300x120 mm (ŠxVxD).  Razdjelnik je izrađen iz PVC materijala, u vodonepropusnoj izvedbi. Unutar razdjelnika se smješta šina s 8 kom. rednih stezaljki za kabele presjeka do 35 mm2. Po dvije redne stezaljke su spojene kratkospojnicima. Stavka uključuje i spajanje unutar razdjelne kutije do 4 kabela tipa PP00 ili PP00-A 4x10-25 mm2.</t>
  </si>
  <si>
    <r>
      <t>Nabava, te izrada kabelske spojnice 1 kV tip "Raychem", za kabel PP00 ili PP00-A 4x10-25 mm</t>
    </r>
    <r>
      <rPr>
        <vertAlign val="superscript"/>
        <sz val="10"/>
        <rFont val="Arial"/>
        <family val="2"/>
        <charset val="238"/>
      </rPr>
      <t>2</t>
    </r>
    <r>
      <rPr>
        <sz val="10"/>
        <rFont val="Arial"/>
        <family val="2"/>
        <charset val="238"/>
      </rPr>
      <t>, sa svim potrebnim spojnim i montažnim materijalom, uključujući do 3 m kabela po spojnom mjestu.</t>
    </r>
  </si>
  <si>
    <r>
      <t>m</t>
    </r>
    <r>
      <rPr>
        <vertAlign val="superscript"/>
        <sz val="10"/>
        <rFont val="Arial"/>
        <family val="2"/>
        <charset val="238"/>
      </rPr>
      <t>3</t>
    </r>
    <r>
      <rPr>
        <sz val="11"/>
        <color theme="1"/>
        <rFont val="Calibri"/>
        <family val="2"/>
        <charset val="238"/>
        <scheme val="minor"/>
      </rPr>
      <t/>
    </r>
  </si>
  <si>
    <t>Dovoz, razastiranje, planiranje i zbijanje tampona (ili kamenog agregata frakcije 2-3, ovisno o potrebi) za sanaciju oštećenih dijelova makadamske ceste nakon završetka radova. Tampon se nanosi u debljini do 10 cm. Radovi se izvode po nalogu investitora i/ili nadzornog inženjera, a obračun se vrši po m2 sanirane površine.</t>
  </si>
  <si>
    <r>
      <rPr>
        <u/>
        <sz val="10"/>
        <rFont val="Arial"/>
        <family val="2"/>
        <charset val="238"/>
      </rPr>
      <t>Napomena:</t>
    </r>
    <r>
      <rPr>
        <sz val="10"/>
        <rFont val="Arial"/>
        <family val="2"/>
        <charset val="238"/>
      </rPr>
      <t xml:space="preserve"> trošak stavke u cijelosti snosi izvođač radova.</t>
    </r>
  </si>
  <si>
    <t>Q</t>
  </si>
  <si>
    <t>* Ulica: Zatonska - odvojak 9 (oznaka ZAT-O9)</t>
  </si>
  <si>
    <t>* Ulica: Zatonska - odvojak 10 (oznaka ZAT-O10)</t>
  </si>
  <si>
    <t>* Ulica: Zatonska - odvojak 11 (oznaka ZAT-O11)</t>
  </si>
  <si>
    <t>* Ulica: Zatonska - odvojak 12 (oznaka ZAT-O12)</t>
  </si>
  <si>
    <t>* Ulica: Zatonska - odvojak 13 (oznaka ZAT-O13)</t>
  </si>
  <si>
    <t>* Ulica: Zatonska - odvojak 14 (oznaka ZAT-O14)</t>
  </si>
  <si>
    <t>* Ulica: Zatonska - odvojak 15 (oznaka ZAT-O15)</t>
  </si>
  <si>
    <t>* Ulica: Zatonska - odvojak 16 (oznaka ZAT-O16)</t>
  </si>
  <si>
    <t>* Ulica: Ruđera Boškovića - odvojak 1 (oznaka RB-O1)</t>
  </si>
  <si>
    <t>* Ulica: Ruđera Boškovića - odvojak 2 (oznaka RB-O2)</t>
  </si>
  <si>
    <t>* Ulica: J.Š. Akabe - odvojak (oznaka JŠA-O)</t>
  </si>
  <si>
    <t>* Ulica: Miroslava Krleže - odvojak (oznaka MK-O)</t>
  </si>
  <si>
    <t>* Ulica: Lička - odvojak (oznaka LIČ-O)</t>
  </si>
  <si>
    <t>* Ulica: Obrove - odvojak (oznaka OBR-O)</t>
  </si>
  <si>
    <t>* Ulica: Ruđera Boškovića - odvoj. 1 (ozn. RB-O1)</t>
  </si>
  <si>
    <t>* Ulica: Ruđera Boškovića - odvoj. 2 (ozn. RB-O2)</t>
  </si>
  <si>
    <t>prema normi HR EN 13201-2:2016</t>
  </si>
  <si>
    <t>- Montaža: jednostrano</t>
  </si>
  <si>
    <t>Iskop kabelskog rova strojem, a na mjestima gdje dolazi do približavanja postojećim instalacijama ručno, u proširenom i uvaljanom trupu ceste u terenu IV i V kategorije (prekop glavne ceste). Dimenzije rova 40/80 cm. Stijenke rova kopati okomito. U stavku uračunati zatrpavanje kabelskog rova (nakon polaganja kabela, sitnog pijeska i  uzemljivača prvo sitnijim, a onda krupnijim materijalom iz iskopa uz potrebno nabijanje na mjestima gdje dolazi asfalt kao završni sloj) i ravnanje trase, te odvoženje viška materijala na deponij. Stavka obuhvaća i ishođenje potrebnih dozvola za izvedbu prekopa, te regulaciju prometa za vrijeme radova. Isto tako, stavka obuhvaća i privremeno betoniranje izvršenog prekopa slojem betona debljine 10 cm iznad postavljene plastične folije u svrhu nesmetanog odvijanja prometa, kao i uklanjanje istog prije izvođenja radova na završnom sloju kolnika.</t>
  </si>
  <si>
    <t>I + II/dio</t>
  </si>
  <si>
    <t>Iskop kabelskog rova strojem, a na mjestima gdje dolazi do približavanja postojećim instalacijama ručno, u proširenom i uvaljanom trupu ceste u terenu IV i V kategorije (prekop glavne ceste). Dimenzije rova 40/80 cm. Stijenke rova kopati okomito. U stavku uračunati zatrpavanje kabelskog rova (nakon polaganja kabela, sitnog pijeska i  uzemljivača prvo sitnijim, a onda krupnijim materijalom iz iskopa uz potrebno nabijanje na mjestima gdje dolazi asfalt kao završni sloj) i ravnanje trase, te odvoženje viška materijala na deponij. Stavka obuhvaća i ishođenje potrebnih dozvola za izvedbu prekopa, te regulaciju prometa za vrijeme radova.</t>
  </si>
  <si>
    <t>IZGRADNJA JAVNE RASVJETE U VODICAMA - 2017.</t>
  </si>
  <si>
    <t>PRILOG 1.</t>
  </si>
  <si>
    <t>PRILOG 2.</t>
  </si>
  <si>
    <t>R</t>
  </si>
  <si>
    <t>* Ulica: ostalo, raskrižja (oznaka OST)</t>
  </si>
  <si>
    <t xml:space="preserve"> I + II</t>
  </si>
  <si>
    <t>VI</t>
  </si>
  <si>
    <t>OZNAKA U TROŠKOVNIKU: "VI"</t>
  </si>
  <si>
    <t xml:space="preserve">Cestovna visokotlačna natrijeva svjetiljka snage 150 W, s nasadnikom za montažu na stup i s ugrađenom elektronskom predspojnom napravom.                           </t>
  </si>
  <si>
    <t>- elektronska DALI predspojna naprava sa dvosmjernom DALI komunikacijom, minimalni radni vijek predspojne naprave 80000 sati, potrošnja predspojne naprave do 13 W, cos fi min 0,95, prednaponska zaštita od minimalno 10 kV, mogućnost prigušenja od 20% do 100% svjetlosnog toka, minimalno 4 različite mogućnosti kontrole prigušenja, uz mogućnost naknadne ugradnje daljinskog sustava upravljanja</t>
  </si>
  <si>
    <t>- visokotlačna natrijeva žarulja snage 150 W, prosječni životni vijek minimalno 36000 sati, svjetlosni tok minimalno 17700 lumena</t>
  </si>
  <si>
    <t>Broj stupova 
8 m</t>
  </si>
  <si>
    <t>Broj svjetiljki
tip VI</t>
  </si>
  <si>
    <t>* rasvjetni stup tip kao SRS 2B-800-3 (DALEKOVOD), visine 8 m, zaštićen od korozije vrućim cinčanjem</t>
  </si>
  <si>
    <t>* konzola s dva kraka pod 90 stupnjeva, svaki dužine 1,0 m s priborom za učvršćenje na vrhu stupa</t>
  </si>
  <si>
    <t xml:space="preserve">Dobava i doprema cestovne visokotlačne natrijeve svjetiljke snage 150 W, s nasadnikom za montažu na stup i s ugrađenom elektronskom predspojnom napravom.                 </t>
  </si>
  <si>
    <t>Ponuđena svjetiljka treba minimalno imati, navedene ili bolje karakteristike od onih koje su specificirane u prilogu s tehničkim specifikacijama svjetiljki i izvora svjetlosti pod oznakom "VI".</t>
  </si>
  <si>
    <t>Montaža kompleta rasvjetnog stupa na gotov temelj, centriranje stupa, pritezanje matica i kontra matica, spajanje kabela na stupnu razdjelnicu i spajanje uzemljivača na vijak uzemljenja. Komplet stupa se sastoji od rasvjetnog stupa visine 7 ili 8 m, jedne ili više konzola ili nasadnika, svjetiljki, žarulja, stupne razdjelnice i ožičenja od razdjelnice do svjetiljki.</t>
  </si>
  <si>
    <t>34.</t>
  </si>
  <si>
    <t>35.</t>
  </si>
  <si>
    <t>Iskop jame temelja rasvjetnog stupa duž prometnice u terenu IV i V kategorije za temelj dimenzije 100/100/100 cm. Višak materijala odvesti na deponij.</t>
  </si>
  <si>
    <t>Betoniranje temelja rasvjetnog stupa u potrebnoj četverostranoj oplati dim. 100/100/100 cm, MB25. Dobaviti i ugraditi komplet sa četiri sidrena vijka 4 x M24, te dvije PVC cijevi (fi)  63 mm za prolaz kabela. Temeljne vijke u nivou ceste zaliti slojem asfalta, a na mjestima betonske podloge betonom. Veličina temelja i sidreni vijci, te način učvršćenja trebaju biti usklađeni s odabranim tipom rasvjetnog stupa. Stavka uključuje i saniranje terena nakon izvedbe temelja, odnosno dovođenje u prvobitno stanje.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</si>
</sst>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quot;kn&quot;"/>
    <numFmt numFmtId="166" formatCode="#,##0.0"/>
  </numFmts>
  <fonts count="44" x14ac:knownFonts="1">
    <font>
      <sz val="10"/>
      <name val="Arial"/>
      <charset val="238"/>
    </font>
    <font>
      <sz val="11"/>
      <color theme="1"/>
      <name val="Calibri"/>
      <family val="2"/>
      <charset val="238"/>
      <scheme val="minor"/>
    </font>
    <font>
      <sz val="10"/>
      <name val="Arial CE"/>
      <family val="2"/>
      <charset val="238"/>
    </font>
    <font>
      <sz val="8"/>
      <name val="Arial CE"/>
      <family val="2"/>
      <charset val="238"/>
    </font>
    <font>
      <b/>
      <sz val="10"/>
      <name val="Arial CE"/>
      <charset val="238"/>
    </font>
    <font>
      <sz val="10"/>
      <name val="Arial"/>
      <family val="2"/>
    </font>
    <font>
      <sz val="10"/>
      <name val="Arial"/>
      <family val="2"/>
      <charset val="238"/>
    </font>
    <font>
      <sz val="10"/>
      <name val="Arial CE"/>
      <charset val="238"/>
    </font>
    <font>
      <sz val="8"/>
      <name val="Arial CE"/>
      <charset val="238"/>
    </font>
    <font>
      <b/>
      <sz val="10"/>
      <name val="Arial"/>
      <family val="2"/>
      <charset val="238"/>
    </font>
    <font>
      <vertAlign val="superscript"/>
      <sz val="10"/>
      <name val="Arial"/>
      <family val="2"/>
      <charset val="238"/>
    </font>
    <font>
      <sz val="8"/>
      <name val="Arial"/>
      <family val="2"/>
      <charset val="238"/>
    </font>
    <font>
      <b/>
      <u/>
      <sz val="10"/>
      <name val="Arial"/>
      <family val="2"/>
      <charset val="238"/>
    </font>
    <font>
      <i/>
      <u/>
      <sz val="10"/>
      <name val="Arial"/>
      <family val="2"/>
      <charset val="238"/>
    </font>
    <font>
      <i/>
      <u/>
      <sz val="10"/>
      <color rgb="FF000000"/>
      <name val="Arial"/>
      <family val="2"/>
      <charset val="238"/>
    </font>
    <font>
      <b/>
      <sz val="8"/>
      <name val="Arial CE"/>
      <charset val="238"/>
    </font>
    <font>
      <u/>
      <sz val="10"/>
      <name val="Arial"/>
      <family val="2"/>
      <charset val="238"/>
    </font>
    <font>
      <b/>
      <sz val="10"/>
      <name val="Arial"/>
      <family val="2"/>
    </font>
    <font>
      <sz val="10"/>
      <name val="Arial"/>
      <family val="2"/>
      <charset val="238"/>
    </font>
    <font>
      <sz val="10"/>
      <name val="Arial CE"/>
      <family val="2"/>
      <charset val="238"/>
    </font>
    <font>
      <b/>
      <sz val="12"/>
      <name val="Arial CE"/>
      <charset val="238"/>
    </font>
    <font>
      <b/>
      <sz val="10"/>
      <name val="Arial CE"/>
      <charset val="238"/>
    </font>
    <font>
      <sz val="10"/>
      <name val="Arial CE"/>
      <charset val="238"/>
    </font>
    <font>
      <sz val="8"/>
      <name val="Arial CE"/>
      <charset val="238"/>
    </font>
    <font>
      <b/>
      <sz val="10"/>
      <name val="Arial CE"/>
      <family val="2"/>
      <charset val="238"/>
    </font>
    <font>
      <b/>
      <sz val="10"/>
      <name val="Arial"/>
      <family val="2"/>
      <charset val="238"/>
    </font>
    <font>
      <sz val="10"/>
      <name val="Arial CE"/>
      <family val="2"/>
      <charset val="238"/>
    </font>
    <font>
      <b/>
      <sz val="12"/>
      <name val="Arial Black"/>
      <family val="2"/>
    </font>
    <font>
      <sz val="12"/>
      <name val="Arial Black"/>
      <family val="2"/>
    </font>
    <font>
      <b/>
      <sz val="10"/>
      <name val="Arial CE"/>
      <charset val="238"/>
    </font>
    <font>
      <b/>
      <u/>
      <sz val="10"/>
      <name val="Arial CE"/>
      <charset val="238"/>
    </font>
    <font>
      <sz val="8"/>
      <name val="Arial CE"/>
      <family val="2"/>
      <charset val="238"/>
    </font>
    <font>
      <sz val="10"/>
      <name val="Arial"/>
      <family val="2"/>
      <charset val="238"/>
    </font>
    <font>
      <sz val="8"/>
      <name val="Arial"/>
      <family val="2"/>
      <charset val="238"/>
    </font>
    <font>
      <sz val="8"/>
      <name val="Arial CE"/>
      <charset val="238"/>
    </font>
    <font>
      <b/>
      <sz val="10"/>
      <name val="Arial CE"/>
      <family val="2"/>
      <charset val="238"/>
    </font>
    <font>
      <sz val="10"/>
      <name val="Arial"/>
      <family val="2"/>
    </font>
    <font>
      <sz val="10"/>
      <color indexed="8"/>
      <name val="Arial"/>
      <family val="2"/>
      <charset val="238"/>
    </font>
    <font>
      <sz val="10"/>
      <name val="Arial CE"/>
      <charset val="238"/>
    </font>
    <font>
      <sz val="10"/>
      <color rgb="FFFF0000"/>
      <name val="Arial CE"/>
      <family val="2"/>
      <charset val="238"/>
    </font>
    <font>
      <i/>
      <sz val="10"/>
      <name val="Arial CE"/>
      <charset val="238"/>
    </font>
    <font>
      <i/>
      <sz val="8"/>
      <name val="Arial CE"/>
      <charset val="238"/>
    </font>
    <font>
      <sz val="12"/>
      <name val="Arial CE"/>
      <family val="2"/>
      <charset val="238"/>
    </font>
    <font>
      <b/>
      <sz val="12"/>
      <name val="Arial CE"/>
      <family val="2"/>
      <charset val="238"/>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6" tint="0.59999389629810485"/>
        <bgColor indexed="64"/>
      </patternFill>
    </fill>
  </fills>
  <borders count="49">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dotted">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390">
    <xf numFmtId="0" fontId="0" fillId="0" borderId="0" xfId="0"/>
    <xf numFmtId="49" fontId="2" fillId="0" borderId="0" xfId="0" applyNumberFormat="1" applyFont="1" applyAlignment="1">
      <alignment horizontal="center" vertical="top" wrapText="1"/>
    </xf>
    <xf numFmtId="49" fontId="2" fillId="0" borderId="0" xfId="0" quotePrefix="1" applyNumberFormat="1" applyFont="1" applyFill="1" applyAlignment="1">
      <alignment wrapText="1"/>
    </xf>
    <xf numFmtId="0" fontId="3" fillId="6" borderId="38" xfId="0" applyFont="1" applyFill="1" applyBorder="1" applyAlignment="1">
      <alignment horizontal="center" vertical="center"/>
    </xf>
    <xf numFmtId="0" fontId="3" fillId="6" borderId="40" xfId="0" applyFont="1" applyFill="1" applyBorder="1" applyAlignment="1">
      <alignment horizontal="center" vertical="center"/>
    </xf>
    <xf numFmtId="49" fontId="3" fillId="6" borderId="8" xfId="0" applyNumberFormat="1" applyFont="1" applyFill="1" applyBorder="1" applyAlignment="1">
      <alignment vertical="center" wrapText="1"/>
    </xf>
    <xf numFmtId="0" fontId="3" fillId="6" borderId="39" xfId="0" applyFont="1" applyFill="1" applyBorder="1" applyAlignment="1">
      <alignment horizontal="center" vertical="center"/>
    </xf>
    <xf numFmtId="0" fontId="3" fillId="6" borderId="21" xfId="0" applyFont="1" applyFill="1" applyBorder="1" applyAlignment="1">
      <alignment horizontal="center" vertical="center"/>
    </xf>
    <xf numFmtId="49" fontId="8" fillId="6" borderId="43" xfId="0" applyNumberFormat="1" applyFont="1" applyFill="1" applyBorder="1" applyAlignment="1">
      <alignment horizontal="justify" wrapText="1"/>
    </xf>
    <xf numFmtId="0" fontId="3" fillId="6" borderId="43" xfId="0" applyFont="1" applyFill="1" applyBorder="1" applyAlignment="1">
      <alignment horizontal="center" vertical="center"/>
    </xf>
    <xf numFmtId="49" fontId="8" fillId="6" borderId="8" xfId="0" applyNumberFormat="1" applyFont="1" applyFill="1" applyBorder="1" applyAlignment="1">
      <alignment horizontal="justify" wrapText="1"/>
    </xf>
    <xf numFmtId="0" fontId="0" fillId="0" borderId="0" xfId="0" applyAlignment="1">
      <alignment vertical="center"/>
    </xf>
    <xf numFmtId="49" fontId="2" fillId="6" borderId="37" xfId="0" applyNumberFormat="1" applyFont="1" applyFill="1" applyBorder="1" applyAlignment="1">
      <alignment horizontal="center" vertical="center" wrapText="1"/>
    </xf>
    <xf numFmtId="49" fontId="4" fillId="6" borderId="18" xfId="0" quotePrefix="1" applyNumberFormat="1" applyFont="1" applyFill="1" applyBorder="1" applyAlignment="1">
      <alignment vertical="center" wrapText="1"/>
    </xf>
    <xf numFmtId="49" fontId="2" fillId="6" borderId="36" xfId="0" applyNumberFormat="1" applyFont="1" applyFill="1" applyBorder="1" applyAlignment="1">
      <alignment horizontal="center" vertical="center" wrapText="1"/>
    </xf>
    <xf numFmtId="49" fontId="2" fillId="6" borderId="1" xfId="0" quotePrefix="1" applyNumberFormat="1" applyFont="1" applyFill="1" applyBorder="1" applyAlignment="1">
      <alignment vertical="center" wrapText="1"/>
    </xf>
    <xf numFmtId="49" fontId="8" fillId="6" borderId="39" xfId="0" applyNumberFormat="1" applyFont="1" applyFill="1" applyBorder="1" applyAlignment="1">
      <alignment horizontal="center" vertical="center" wrapText="1"/>
    </xf>
    <xf numFmtId="49" fontId="8" fillId="6" borderId="21" xfId="0" applyNumberFormat="1" applyFont="1" applyFill="1" applyBorder="1" applyAlignment="1">
      <alignment horizontal="center" vertical="center" wrapText="1"/>
    </xf>
    <xf numFmtId="0" fontId="7" fillId="0" borderId="0" xfId="0" quotePrefix="1" applyNumberFormat="1" applyFont="1" applyFill="1" applyAlignment="1">
      <alignment horizontal="justify" wrapText="1"/>
    </xf>
    <xf numFmtId="0" fontId="2" fillId="0" borderId="0" xfId="0" quotePrefix="1" applyNumberFormat="1" applyFont="1" applyFill="1" applyAlignment="1">
      <alignment horizontal="justify" wrapText="1"/>
    </xf>
    <xf numFmtId="0" fontId="12" fillId="0" borderId="0" xfId="0" quotePrefix="1" applyFont="1"/>
    <xf numFmtId="49" fontId="4" fillId="0" borderId="0" xfId="0" applyNumberFormat="1" applyFont="1" applyAlignment="1">
      <alignment horizontal="center" vertical="top" wrapText="1"/>
    </xf>
    <xf numFmtId="0" fontId="4" fillId="0" borderId="21" xfId="0" applyNumberFormat="1" applyFont="1" applyBorder="1" applyAlignment="1">
      <alignment horizontal="justify" wrapText="1"/>
    </xf>
    <xf numFmtId="0" fontId="0" fillId="0" borderId="0" xfId="0" applyAlignment="1">
      <alignment horizontal="center" vertical="top"/>
    </xf>
    <xf numFmtId="0" fontId="9" fillId="0" borderId="0" xfId="0" applyFont="1" applyAlignment="1">
      <alignment horizontal="center" vertical="top"/>
    </xf>
    <xf numFmtId="0" fontId="5" fillId="0" borderId="0" xfId="0" quotePrefix="1" applyNumberFormat="1" applyFont="1" applyFill="1" applyBorder="1" applyAlignment="1">
      <alignment horizontal="justify" vertical="center" wrapText="1"/>
    </xf>
    <xf numFmtId="49" fontId="5" fillId="0" borderId="10" xfId="0" applyNumberFormat="1" applyFont="1" applyBorder="1" applyAlignment="1">
      <alignment horizontal="justify" vertical="center" wrapText="1"/>
    </xf>
    <xf numFmtId="0" fontId="6" fillId="0" borderId="0" xfId="0" applyNumberFormat="1" applyFont="1" applyFill="1" applyBorder="1" applyAlignment="1">
      <alignment horizontal="justify" vertical="center" wrapText="1"/>
    </xf>
    <xf numFmtId="0" fontId="13" fillId="0" borderId="0" xfId="0" applyNumberFormat="1" applyFont="1" applyFill="1" applyBorder="1" applyAlignment="1">
      <alignment horizontal="justify" vertical="center" wrapText="1"/>
    </xf>
    <xf numFmtId="0" fontId="14" fillId="0" borderId="0" xfId="0" quotePrefix="1" applyNumberFormat="1" applyFont="1" applyFill="1" applyBorder="1" applyAlignment="1">
      <alignment horizontal="justify" vertical="center" wrapText="1"/>
    </xf>
    <xf numFmtId="0" fontId="13" fillId="0" borderId="0" xfId="0" quotePrefix="1" applyNumberFormat="1" applyFont="1" applyFill="1" applyBorder="1" applyAlignment="1">
      <alignment horizontal="justify" vertical="center" wrapText="1"/>
    </xf>
    <xf numFmtId="0" fontId="5" fillId="0" borderId="0" xfId="0" quotePrefix="1" applyNumberFormat="1" applyFont="1" applyBorder="1" applyAlignment="1">
      <alignment horizontal="justify" vertical="center" wrapText="1"/>
    </xf>
    <xf numFmtId="0" fontId="6" fillId="0" borderId="0" xfId="0" quotePrefix="1" applyFont="1" applyAlignment="1">
      <alignment wrapText="1"/>
    </xf>
    <xf numFmtId="0" fontId="9" fillId="0" borderId="0" xfId="0" applyFont="1" applyBorder="1" applyAlignment="1">
      <alignment horizontal="center" vertical="top"/>
    </xf>
    <xf numFmtId="0" fontId="9" fillId="0" borderId="21" xfId="0" quotePrefix="1" applyFont="1" applyBorder="1"/>
    <xf numFmtId="49" fontId="6" fillId="0" borderId="0" xfId="0" applyNumberFormat="1" applyFont="1" applyBorder="1" applyAlignment="1">
      <alignment horizontal="justify" vertical="center" wrapText="1"/>
    </xf>
    <xf numFmtId="0" fontId="0" fillId="0" borderId="0" xfId="0" applyFill="1"/>
    <xf numFmtId="0" fontId="6" fillId="0" borderId="0" xfId="0" applyFont="1" applyFill="1"/>
    <xf numFmtId="49" fontId="2" fillId="6" borderId="39" xfId="0" applyNumberFormat="1" applyFont="1" applyFill="1" applyBorder="1" applyAlignment="1">
      <alignment horizontal="center" vertical="center" wrapText="1"/>
    </xf>
    <xf numFmtId="4" fontId="3" fillId="0" borderId="0" xfId="0" applyNumberFormat="1" applyFont="1" applyFill="1"/>
    <xf numFmtId="0" fontId="3" fillId="0" borderId="38" xfId="0" applyFont="1" applyFill="1" applyBorder="1" applyAlignment="1">
      <alignment horizontal="center" vertical="center"/>
    </xf>
    <xf numFmtId="4" fontId="3" fillId="0" borderId="37" xfId="0" applyNumberFormat="1" applyFont="1" applyFill="1" applyBorder="1" applyAlignment="1">
      <alignment horizontal="center" vertical="center" wrapText="1"/>
    </xf>
    <xf numFmtId="0" fontId="3" fillId="0" borderId="40" xfId="0" applyFont="1" applyFill="1" applyBorder="1" applyAlignment="1">
      <alignment horizontal="center" vertical="center"/>
    </xf>
    <xf numFmtId="4" fontId="3" fillId="0" borderId="36" xfId="0" applyNumberFormat="1" applyFont="1" applyFill="1" applyBorder="1" applyAlignment="1">
      <alignment horizontal="center" vertical="center" wrapText="1"/>
    </xf>
    <xf numFmtId="49" fontId="8" fillId="0" borderId="39" xfId="0" applyNumberFormat="1" applyFont="1" applyFill="1" applyBorder="1" applyAlignment="1">
      <alignment horizontal="center" vertical="top" wrapText="1"/>
    </xf>
    <xf numFmtId="0" fontId="3" fillId="0" borderId="21" xfId="0" applyFont="1" applyFill="1" applyBorder="1" applyAlignment="1">
      <alignment horizontal="center" vertical="center"/>
    </xf>
    <xf numFmtId="1" fontId="3" fillId="0" borderId="23" xfId="0" applyNumberFormat="1" applyFont="1" applyFill="1" applyBorder="1" applyAlignment="1">
      <alignment horizontal="center" vertical="center"/>
    </xf>
    <xf numFmtId="1" fontId="3" fillId="0" borderId="41" xfId="0" applyNumberFormat="1" applyFont="1" applyFill="1" applyBorder="1" applyAlignment="1">
      <alignment horizontal="center" vertical="center"/>
    </xf>
    <xf numFmtId="49" fontId="8" fillId="0" borderId="21" xfId="0" applyNumberFormat="1" applyFont="1" applyFill="1" applyBorder="1" applyAlignment="1">
      <alignment horizontal="center" vertical="top" wrapText="1"/>
    </xf>
    <xf numFmtId="1" fontId="3" fillId="0" borderId="9" xfId="0" applyNumberFormat="1" applyFont="1" applyFill="1" applyBorder="1" applyAlignment="1">
      <alignment horizontal="center" vertical="center"/>
    </xf>
    <xf numFmtId="49" fontId="3" fillId="0" borderId="8" xfId="0" applyNumberFormat="1" applyFont="1" applyFill="1" applyBorder="1" applyAlignment="1">
      <alignment vertical="center" wrapText="1"/>
    </xf>
    <xf numFmtId="0" fontId="3" fillId="0" borderId="39" xfId="0" applyFont="1" applyFill="1" applyBorder="1" applyAlignment="1">
      <alignment horizontal="center" vertical="center"/>
    </xf>
    <xf numFmtId="49" fontId="3" fillId="0" borderId="0" xfId="0" applyNumberFormat="1" applyFont="1" applyFill="1" applyAlignment="1">
      <alignment horizontal="center" vertical="top" wrapText="1"/>
    </xf>
    <xf numFmtId="0" fontId="3" fillId="0" borderId="0" xfId="0" applyFont="1" applyFill="1" applyAlignment="1">
      <alignment horizontal="center"/>
    </xf>
    <xf numFmtId="0" fontId="3" fillId="0" borderId="0" xfId="0" applyFont="1" applyFill="1"/>
    <xf numFmtId="49" fontId="3" fillId="0" borderId="37" xfId="0" applyNumberFormat="1" applyFont="1" applyFill="1" applyBorder="1" applyAlignment="1">
      <alignment horizontal="center" vertical="top" wrapText="1"/>
    </xf>
    <xf numFmtId="49" fontId="15" fillId="0" borderId="18" xfId="0" quotePrefix="1" applyNumberFormat="1" applyFont="1" applyFill="1" applyBorder="1" applyAlignment="1">
      <alignment wrapText="1"/>
    </xf>
    <xf numFmtId="49" fontId="3" fillId="0" borderId="36" xfId="0" applyNumberFormat="1" applyFont="1" applyFill="1" applyBorder="1" applyAlignment="1">
      <alignment horizontal="center" vertical="top" wrapText="1"/>
    </xf>
    <xf numFmtId="49" fontId="3" fillId="0" borderId="1" xfId="0" quotePrefix="1" applyNumberFormat="1" applyFont="1" applyFill="1" applyBorder="1" applyAlignment="1">
      <alignment wrapText="1"/>
    </xf>
    <xf numFmtId="49" fontId="3" fillId="0" borderId="39" xfId="0" applyNumberFormat="1" applyFont="1" applyFill="1" applyBorder="1" applyAlignment="1">
      <alignment horizontal="center" vertical="top" wrapText="1"/>
    </xf>
    <xf numFmtId="49" fontId="3" fillId="0" borderId="0" xfId="0" applyNumberFormat="1" applyFont="1" applyFill="1" applyAlignment="1">
      <alignment wrapText="1"/>
    </xf>
    <xf numFmtId="49" fontId="15" fillId="0" borderId="0" xfId="0" applyNumberFormat="1" applyFont="1" applyFill="1" applyAlignment="1">
      <alignment wrapText="1"/>
    </xf>
    <xf numFmtId="49" fontId="8" fillId="0" borderId="0" xfId="0" quotePrefix="1" applyNumberFormat="1" applyFont="1" applyFill="1" applyAlignment="1">
      <alignment wrapText="1"/>
    </xf>
    <xf numFmtId="4" fontId="3" fillId="0" borderId="38" xfId="0" applyNumberFormat="1" applyFont="1" applyFill="1" applyBorder="1" applyAlignment="1">
      <alignment horizontal="center" vertical="center" wrapText="1"/>
    </xf>
    <xf numFmtId="4" fontId="3" fillId="0" borderId="40" xfId="0" applyNumberFormat="1" applyFont="1" applyFill="1" applyBorder="1" applyAlignment="1">
      <alignment horizontal="center" vertical="center" wrapText="1"/>
    </xf>
    <xf numFmtId="1" fontId="3" fillId="0" borderId="46" xfId="0" applyNumberFormat="1" applyFont="1" applyFill="1" applyBorder="1" applyAlignment="1">
      <alignment horizontal="center" vertical="center"/>
    </xf>
    <xf numFmtId="1" fontId="3" fillId="0" borderId="21" xfId="0" applyNumberFormat="1" applyFont="1" applyFill="1" applyBorder="1" applyAlignment="1">
      <alignment horizontal="center" vertical="center"/>
    </xf>
    <xf numFmtId="1" fontId="3" fillId="0" borderId="39" xfId="0" applyNumberFormat="1" applyFont="1" applyFill="1" applyBorder="1" applyAlignment="1">
      <alignment horizontal="center" vertical="center"/>
    </xf>
    <xf numFmtId="4" fontId="3" fillId="0" borderId="41" xfId="0" applyNumberFormat="1" applyFont="1" applyFill="1" applyBorder="1" applyAlignment="1">
      <alignment horizontal="center" vertical="center"/>
    </xf>
    <xf numFmtId="4" fontId="3" fillId="0" borderId="46" xfId="0" applyNumberFormat="1" applyFont="1" applyFill="1" applyBorder="1" applyAlignment="1">
      <alignment horizontal="center" vertical="center"/>
    </xf>
    <xf numFmtId="4" fontId="3" fillId="0" borderId="9" xfId="0" applyNumberFormat="1" applyFont="1" applyFill="1" applyBorder="1" applyAlignment="1">
      <alignment horizontal="center" vertical="center"/>
    </xf>
    <xf numFmtId="4" fontId="3" fillId="0" borderId="21" xfId="0" applyNumberFormat="1" applyFont="1" applyFill="1" applyBorder="1" applyAlignment="1">
      <alignment horizontal="center" vertical="center"/>
    </xf>
    <xf numFmtId="3" fontId="3" fillId="0" borderId="41" xfId="0" applyNumberFormat="1" applyFont="1" applyFill="1" applyBorder="1" applyAlignment="1">
      <alignment horizontal="center" vertical="center"/>
    </xf>
    <xf numFmtId="3" fontId="3" fillId="0" borderId="9" xfId="0" applyNumberFormat="1" applyFont="1" applyFill="1" applyBorder="1" applyAlignment="1">
      <alignment horizontal="center" vertical="center"/>
    </xf>
    <xf numFmtId="2" fontId="3" fillId="0" borderId="23" xfId="0" applyNumberFormat="1" applyFont="1" applyFill="1" applyBorder="1" applyAlignment="1">
      <alignment horizontal="center" vertical="center"/>
    </xf>
    <xf numFmtId="0" fontId="0" fillId="0" borderId="0" xfId="0" applyAlignment="1">
      <alignment vertical="center"/>
    </xf>
    <xf numFmtId="49" fontId="8" fillId="6" borderId="38" xfId="0" applyNumberFormat="1" applyFont="1" applyFill="1" applyBorder="1" applyAlignment="1">
      <alignment horizontal="center" vertical="center" wrapText="1"/>
    </xf>
    <xf numFmtId="49" fontId="8" fillId="0" borderId="38" xfId="0" applyNumberFormat="1" applyFont="1" applyFill="1" applyBorder="1" applyAlignment="1">
      <alignment horizontal="center" vertical="top" wrapText="1"/>
    </xf>
    <xf numFmtId="1" fontId="3" fillId="0" borderId="37" xfId="0" applyNumberFormat="1" applyFont="1" applyFill="1" applyBorder="1" applyAlignment="1">
      <alignment horizontal="center" vertical="center"/>
    </xf>
    <xf numFmtId="4" fontId="3" fillId="0" borderId="37" xfId="0" applyNumberFormat="1" applyFont="1" applyFill="1" applyBorder="1" applyAlignment="1">
      <alignment horizontal="center" vertical="center"/>
    </xf>
    <xf numFmtId="3" fontId="3" fillId="0" borderId="37" xfId="0" applyNumberFormat="1" applyFont="1" applyFill="1" applyBorder="1" applyAlignment="1">
      <alignment horizontal="center" vertical="center"/>
    </xf>
    <xf numFmtId="4" fontId="3" fillId="0" borderId="38" xfId="0" applyNumberFormat="1" applyFont="1" applyFill="1" applyBorder="1" applyAlignment="1">
      <alignment horizontal="center" vertical="center"/>
    </xf>
    <xf numFmtId="1" fontId="3" fillId="0" borderId="38" xfId="0" applyNumberFormat="1" applyFont="1" applyFill="1" applyBorder="1" applyAlignment="1">
      <alignment horizontal="center" vertical="center"/>
    </xf>
    <xf numFmtId="0" fontId="8" fillId="0" borderId="21" xfId="0" applyNumberFormat="1" applyFont="1" applyFill="1" applyBorder="1" applyAlignment="1">
      <alignment horizontal="justify" vertical="center" wrapText="1"/>
    </xf>
    <xf numFmtId="49" fontId="8" fillId="0" borderId="21" xfId="0" applyNumberFormat="1" applyFont="1" applyFill="1" applyBorder="1" applyAlignment="1">
      <alignment horizontal="justify" vertical="center" wrapText="1"/>
    </xf>
    <xf numFmtId="49" fontId="5" fillId="0" borderId="0" xfId="0" applyNumberFormat="1" applyFont="1" applyBorder="1" applyAlignment="1">
      <alignment horizontal="justify" vertical="center" wrapText="1"/>
    </xf>
    <xf numFmtId="2" fontId="3" fillId="0" borderId="39" xfId="0" applyNumberFormat="1" applyFont="1" applyFill="1" applyBorder="1" applyAlignment="1">
      <alignment horizontal="center" vertical="center"/>
    </xf>
    <xf numFmtId="0" fontId="0" fillId="0" borderId="0" xfId="0" applyAlignment="1">
      <alignment vertical="center"/>
    </xf>
    <xf numFmtId="0" fontId="17" fillId="0" borderId="0" xfId="0" applyFont="1"/>
    <xf numFmtId="0" fontId="18" fillId="0" borderId="0" xfId="0" applyFont="1" applyAlignment="1">
      <alignment vertical="center"/>
    </xf>
    <xf numFmtId="0" fontId="18" fillId="0" borderId="0" xfId="0" applyNumberFormat="1" applyFont="1" applyAlignment="1">
      <alignment vertical="center"/>
    </xf>
    <xf numFmtId="0" fontId="18" fillId="0" borderId="0" xfId="0" applyFont="1"/>
    <xf numFmtId="49" fontId="19" fillId="4" borderId="24" xfId="0" applyNumberFormat="1" applyFont="1" applyFill="1" applyBorder="1" applyAlignment="1">
      <alignment horizontal="center" vertical="center" wrapText="1"/>
    </xf>
    <xf numFmtId="0" fontId="20" fillId="4" borderId="25" xfId="0" applyNumberFormat="1" applyFont="1" applyFill="1" applyBorder="1" applyAlignment="1">
      <alignment vertical="center" wrapText="1"/>
    </xf>
    <xf numFmtId="0" fontId="19" fillId="4" borderId="25" xfId="0" applyFont="1" applyFill="1" applyBorder="1" applyAlignment="1">
      <alignment horizontal="center" vertical="center"/>
    </xf>
    <xf numFmtId="4" fontId="19" fillId="4" borderId="25" xfId="0" applyNumberFormat="1" applyFont="1" applyFill="1" applyBorder="1" applyAlignment="1">
      <alignment vertical="center"/>
    </xf>
    <xf numFmtId="4" fontId="19" fillId="4" borderId="26" xfId="0" applyNumberFormat="1" applyFont="1" applyFill="1" applyBorder="1" applyAlignment="1">
      <alignment vertical="center"/>
    </xf>
    <xf numFmtId="49" fontId="19" fillId="0" borderId="16" xfId="0" applyNumberFormat="1" applyFont="1" applyBorder="1" applyAlignment="1">
      <alignment horizontal="center" vertical="center" wrapText="1"/>
    </xf>
    <xf numFmtId="0" fontId="19" fillId="0" borderId="0" xfId="0" applyNumberFormat="1" applyFont="1" applyBorder="1" applyAlignment="1">
      <alignment vertical="center" wrapText="1"/>
    </xf>
    <xf numFmtId="0" fontId="19" fillId="0" borderId="0" xfId="0" applyFont="1" applyBorder="1" applyAlignment="1">
      <alignment horizontal="center" vertical="center"/>
    </xf>
    <xf numFmtId="4" fontId="19" fillId="0" borderId="0" xfId="0" applyNumberFormat="1" applyFont="1" applyBorder="1" applyAlignment="1">
      <alignment vertical="center"/>
    </xf>
    <xf numFmtId="4" fontId="19" fillId="0" borderId="17" xfId="0" applyNumberFormat="1" applyFont="1" applyBorder="1" applyAlignment="1">
      <alignment vertical="center"/>
    </xf>
    <xf numFmtId="49" fontId="21" fillId="5" borderId="27" xfId="0" applyNumberFormat="1" applyFont="1" applyFill="1" applyBorder="1" applyAlignment="1">
      <alignment horizontal="center" vertical="center" wrapText="1"/>
    </xf>
    <xf numFmtId="49" fontId="21" fillId="5" borderId="10" xfId="0" applyNumberFormat="1" applyFont="1" applyFill="1" applyBorder="1" applyAlignment="1">
      <alignment horizontal="justify" vertical="center" wrapText="1"/>
    </xf>
    <xf numFmtId="0" fontId="21" fillId="5" borderId="10" xfId="0" applyFont="1" applyFill="1" applyBorder="1" applyAlignment="1">
      <alignment horizontal="center" vertical="center"/>
    </xf>
    <xf numFmtId="4" fontId="21" fillId="5" borderId="10" xfId="0" applyNumberFormat="1" applyFont="1" applyFill="1" applyBorder="1" applyAlignment="1">
      <alignment vertical="center"/>
    </xf>
    <xf numFmtId="4" fontId="21" fillId="5" borderId="35" xfId="0" applyNumberFormat="1" applyFont="1" applyFill="1" applyBorder="1" applyAlignment="1">
      <alignment vertical="center"/>
    </xf>
    <xf numFmtId="49" fontId="22" fillId="2" borderId="16" xfId="0" applyNumberFormat="1" applyFont="1" applyFill="1" applyBorder="1" applyAlignment="1">
      <alignment horizontal="center" vertical="center" wrapText="1"/>
    </xf>
    <xf numFmtId="0" fontId="23" fillId="2" borderId="18" xfId="0" quotePrefix="1" applyNumberFormat="1" applyFont="1" applyFill="1" applyBorder="1" applyAlignment="1">
      <alignment horizontal="right" vertical="center" wrapText="1"/>
    </xf>
    <xf numFmtId="0" fontId="23" fillId="2" borderId="18" xfId="0" applyFont="1" applyFill="1" applyBorder="1" applyAlignment="1">
      <alignment horizontal="center" vertical="center"/>
    </xf>
    <xf numFmtId="4" fontId="23" fillId="2" borderId="18" xfId="0" applyNumberFormat="1" applyFont="1" applyFill="1" applyBorder="1" applyAlignment="1">
      <alignment vertical="center"/>
    </xf>
    <xf numFmtId="4" fontId="23" fillId="2" borderId="28" xfId="0" applyNumberFormat="1" applyFont="1" applyFill="1" applyBorder="1" applyAlignment="1">
      <alignment vertical="center"/>
    </xf>
    <xf numFmtId="0" fontId="23" fillId="2" borderId="0" xfId="0" quotePrefix="1" applyNumberFormat="1" applyFont="1" applyFill="1" applyBorder="1" applyAlignment="1">
      <alignment horizontal="right" vertical="center" wrapText="1"/>
    </xf>
    <xf numFmtId="0" fontId="23" fillId="2" borderId="0" xfId="0" applyFont="1" applyFill="1" applyBorder="1" applyAlignment="1">
      <alignment horizontal="center" vertical="center"/>
    </xf>
    <xf numFmtId="4" fontId="23" fillId="2" borderId="0" xfId="0" applyNumberFormat="1" applyFont="1" applyFill="1" applyBorder="1" applyAlignment="1">
      <alignment vertical="center"/>
    </xf>
    <xf numFmtId="4" fontId="23" fillId="2" borderId="17" xfId="0" applyNumberFormat="1" applyFont="1" applyFill="1" applyBorder="1" applyAlignment="1">
      <alignment vertical="center"/>
    </xf>
    <xf numFmtId="49" fontId="22" fillId="2" borderId="29" xfId="0" applyNumberFormat="1" applyFont="1" applyFill="1" applyBorder="1" applyAlignment="1">
      <alignment horizontal="center" vertical="center" wrapText="1"/>
    </xf>
    <xf numFmtId="0" fontId="23" fillId="2" borderId="8" xfId="0" quotePrefix="1" applyNumberFormat="1" applyFont="1" applyFill="1" applyBorder="1" applyAlignment="1">
      <alignment horizontal="right" vertical="center" wrapText="1"/>
    </xf>
    <xf numFmtId="0" fontId="23" fillId="2" borderId="8" xfId="0" applyFont="1" applyFill="1" applyBorder="1" applyAlignment="1">
      <alignment horizontal="center" vertical="center"/>
    </xf>
    <xf numFmtId="4" fontId="23" fillId="2" borderId="8" xfId="0" applyNumberFormat="1" applyFont="1" applyFill="1" applyBorder="1" applyAlignment="1">
      <alignment vertical="center"/>
    </xf>
    <xf numFmtId="4" fontId="23" fillId="2" borderId="30" xfId="0" applyNumberFormat="1" applyFont="1" applyFill="1" applyBorder="1" applyAlignment="1">
      <alignment vertical="center"/>
    </xf>
    <xf numFmtId="49" fontId="22" fillId="0" borderId="16" xfId="0" applyNumberFormat="1" applyFont="1" applyFill="1" applyBorder="1" applyAlignment="1">
      <alignment horizontal="center" vertical="center" wrapText="1"/>
    </xf>
    <xf numFmtId="0" fontId="22" fillId="0" borderId="0" xfId="0" applyNumberFormat="1" applyFont="1" applyFill="1" applyBorder="1" applyAlignment="1">
      <alignment horizontal="justify" vertical="center" wrapText="1"/>
    </xf>
    <xf numFmtId="0" fontId="23" fillId="0" borderId="0" xfId="0" quotePrefix="1" applyNumberFormat="1" applyFont="1" applyFill="1" applyBorder="1" applyAlignment="1">
      <alignment horizontal="right" vertical="center" wrapText="1"/>
    </xf>
    <xf numFmtId="0" fontId="23" fillId="0" borderId="0" xfId="0" applyFont="1" applyFill="1" applyBorder="1" applyAlignment="1">
      <alignment horizontal="center" vertical="center"/>
    </xf>
    <xf numFmtId="4" fontId="23" fillId="0" borderId="0" xfId="0" applyNumberFormat="1" applyFont="1" applyFill="1" applyBorder="1" applyAlignment="1">
      <alignment vertical="center"/>
    </xf>
    <xf numFmtId="4" fontId="23" fillId="0" borderId="17" xfId="0" applyNumberFormat="1" applyFont="1" applyFill="1" applyBorder="1" applyAlignment="1">
      <alignment vertical="center"/>
    </xf>
    <xf numFmtId="0" fontId="18" fillId="0" borderId="0" xfId="0" applyFont="1" applyFill="1" applyAlignment="1">
      <alignment vertical="center"/>
    </xf>
    <xf numFmtId="0" fontId="18" fillId="0" borderId="0" xfId="0" applyFont="1" applyFill="1"/>
    <xf numFmtId="49" fontId="21" fillId="4" borderId="16" xfId="0" applyNumberFormat="1" applyFont="1" applyFill="1" applyBorder="1" applyAlignment="1">
      <alignment horizontal="center" vertical="center" wrapText="1"/>
    </xf>
    <xf numFmtId="0" fontId="21" fillId="4" borderId="0" xfId="0" applyNumberFormat="1" applyFont="1" applyFill="1" applyBorder="1" applyAlignment="1">
      <alignment vertical="center" wrapText="1"/>
    </xf>
    <xf numFmtId="0" fontId="21" fillId="4" borderId="0" xfId="0" applyFont="1" applyFill="1" applyBorder="1" applyAlignment="1">
      <alignment horizontal="center" vertical="center"/>
    </xf>
    <xf numFmtId="0" fontId="21" fillId="4" borderId="8" xfId="0" applyFont="1" applyFill="1" applyBorder="1" applyAlignment="1">
      <alignment horizontal="center" vertical="center"/>
    </xf>
    <xf numFmtId="4" fontId="21" fillId="4" borderId="8" xfId="0" applyNumberFormat="1" applyFont="1" applyFill="1" applyBorder="1" applyAlignment="1">
      <alignment vertical="center"/>
    </xf>
    <xf numFmtId="4" fontId="21" fillId="4" borderId="30" xfId="0" applyNumberFormat="1" applyFont="1" applyFill="1" applyBorder="1" applyAlignment="1">
      <alignment vertical="center"/>
    </xf>
    <xf numFmtId="0" fontId="19" fillId="0" borderId="0" xfId="0" applyNumberFormat="1" applyFont="1" applyBorder="1" applyAlignment="1">
      <alignment vertical="center"/>
    </xf>
    <xf numFmtId="4" fontId="22" fillId="0" borderId="17" xfId="0" applyNumberFormat="1" applyFont="1" applyBorder="1" applyAlignment="1">
      <alignment vertical="center"/>
    </xf>
    <xf numFmtId="49" fontId="24" fillId="4" borderId="16" xfId="0" applyNumberFormat="1" applyFont="1" applyFill="1" applyBorder="1" applyAlignment="1">
      <alignment horizontal="center" vertical="center" wrapText="1"/>
    </xf>
    <xf numFmtId="0" fontId="24" fillId="4" borderId="0" xfId="0" applyNumberFormat="1" applyFont="1" applyFill="1" applyBorder="1" applyAlignment="1">
      <alignment vertical="center" wrapText="1"/>
    </xf>
    <xf numFmtId="0" fontId="24" fillId="4" borderId="0" xfId="0" applyFont="1" applyFill="1" applyBorder="1" applyAlignment="1">
      <alignment horizontal="center" vertical="center"/>
    </xf>
    <xf numFmtId="0" fontId="24" fillId="4" borderId="1" xfId="0" applyFont="1" applyFill="1" applyBorder="1" applyAlignment="1">
      <alignment horizontal="center" vertical="center"/>
    </xf>
    <xf numFmtId="4" fontId="24" fillId="4" borderId="1" xfId="0" applyNumberFormat="1" applyFont="1" applyFill="1" applyBorder="1" applyAlignment="1">
      <alignment vertical="center"/>
    </xf>
    <xf numFmtId="4" fontId="21" fillId="4" borderId="31" xfId="0" applyNumberFormat="1" applyFont="1" applyFill="1" applyBorder="1" applyAlignment="1">
      <alignment vertical="center"/>
    </xf>
    <xf numFmtId="49" fontId="24" fillId="4" borderId="32" xfId="0" applyNumberFormat="1" applyFont="1" applyFill="1" applyBorder="1" applyAlignment="1">
      <alignment horizontal="center" vertical="center" wrapText="1"/>
    </xf>
    <xf numFmtId="0" fontId="24" fillId="4" borderId="33" xfId="0" applyNumberFormat="1" applyFont="1" applyFill="1" applyBorder="1" applyAlignment="1">
      <alignment vertical="center" wrapText="1"/>
    </xf>
    <xf numFmtId="0" fontId="24" fillId="4" borderId="33" xfId="0" applyFont="1" applyFill="1" applyBorder="1" applyAlignment="1">
      <alignment horizontal="center" vertical="center"/>
    </xf>
    <xf numFmtId="4" fontId="24" fillId="4" borderId="33" xfId="0" applyNumberFormat="1" applyFont="1" applyFill="1" applyBorder="1" applyAlignment="1">
      <alignment vertical="center"/>
    </xf>
    <xf numFmtId="4" fontId="25" fillId="4" borderId="34" xfId="0" applyNumberFormat="1" applyFont="1" applyFill="1" applyBorder="1" applyAlignment="1">
      <alignment vertical="center"/>
    </xf>
    <xf numFmtId="0" fontId="18" fillId="0" borderId="0" xfId="0" applyNumberFormat="1" applyFont="1"/>
    <xf numFmtId="0" fontId="9" fillId="0" borderId="0" xfId="0" quotePrefix="1" applyFont="1" applyAlignment="1">
      <alignment horizontal="center"/>
    </xf>
    <xf numFmtId="49" fontId="8" fillId="6" borderId="40" xfId="0" applyNumberFormat="1" applyFont="1" applyFill="1" applyBorder="1" applyAlignment="1">
      <alignment horizontal="center" vertical="center" wrapText="1"/>
    </xf>
    <xf numFmtId="49" fontId="8" fillId="0" borderId="40" xfId="0" applyNumberFormat="1" applyFont="1" applyFill="1" applyBorder="1" applyAlignment="1">
      <alignment horizontal="center" vertical="top" wrapText="1"/>
    </xf>
    <xf numFmtId="0" fontId="8" fillId="0" borderId="40" xfId="0" applyNumberFormat="1" applyFont="1" applyFill="1" applyBorder="1" applyAlignment="1">
      <alignment horizontal="justify" vertical="center" wrapText="1"/>
    </xf>
    <xf numFmtId="1" fontId="3" fillId="0" borderId="36" xfId="0" applyNumberFormat="1" applyFont="1" applyFill="1" applyBorder="1" applyAlignment="1">
      <alignment horizontal="center" vertical="center"/>
    </xf>
    <xf numFmtId="4" fontId="3" fillId="0" borderId="36" xfId="0" applyNumberFormat="1" applyFont="1" applyFill="1" applyBorder="1" applyAlignment="1">
      <alignment horizontal="center" vertical="center"/>
    </xf>
    <xf numFmtId="4" fontId="3" fillId="0" borderId="40" xfId="0" applyNumberFormat="1" applyFont="1" applyFill="1" applyBorder="1" applyAlignment="1">
      <alignment horizontal="center" vertical="center"/>
    </xf>
    <xf numFmtId="1" fontId="3" fillId="0" borderId="40" xfId="0" applyNumberFormat="1" applyFont="1" applyFill="1" applyBorder="1" applyAlignment="1">
      <alignment horizontal="center" vertical="center"/>
    </xf>
    <xf numFmtId="49" fontId="4" fillId="5" borderId="27" xfId="0" applyNumberFormat="1" applyFont="1" applyFill="1" applyBorder="1" applyAlignment="1">
      <alignment horizontal="center" vertical="center" wrapText="1"/>
    </xf>
    <xf numFmtId="49" fontId="4" fillId="5" borderId="10" xfId="0" applyNumberFormat="1" applyFont="1" applyFill="1" applyBorder="1" applyAlignment="1">
      <alignment horizontal="justify" vertical="center" wrapText="1"/>
    </xf>
    <xf numFmtId="0" fontId="3" fillId="6" borderId="37" xfId="0" applyFont="1" applyFill="1" applyBorder="1" applyAlignment="1">
      <alignment horizontal="center" vertical="center" wrapText="1"/>
    </xf>
    <xf numFmtId="0" fontId="0" fillId="0" borderId="20" xfId="0" applyBorder="1" applyAlignment="1">
      <alignment vertical="center" wrapText="1"/>
    </xf>
    <xf numFmtId="4" fontId="3" fillId="6" borderId="37" xfId="0" applyNumberFormat="1" applyFont="1" applyFill="1" applyBorder="1" applyAlignment="1">
      <alignment horizontal="center" vertical="center" wrapText="1"/>
    </xf>
    <xf numFmtId="0" fontId="0" fillId="0" borderId="20" xfId="0" applyBorder="1" applyAlignment="1">
      <alignment vertical="center"/>
    </xf>
    <xf numFmtId="0" fontId="0" fillId="0" borderId="20" xfId="0" applyBorder="1" applyAlignment="1">
      <alignment horizontal="center" vertical="center"/>
    </xf>
    <xf numFmtId="4" fontId="3" fillId="6" borderId="36" xfId="0" applyNumberFormat="1" applyFont="1" applyFill="1" applyBorder="1" applyAlignment="1">
      <alignment horizontal="center" vertical="center" wrapText="1"/>
    </xf>
    <xf numFmtId="0" fontId="0" fillId="0" borderId="22" xfId="0" applyBorder="1" applyAlignment="1">
      <alignment vertical="center"/>
    </xf>
    <xf numFmtId="0" fontId="0" fillId="0" borderId="22" xfId="0" applyBorder="1" applyAlignment="1">
      <alignment horizontal="center" vertical="center"/>
    </xf>
    <xf numFmtId="4" fontId="11" fillId="6" borderId="44" xfId="0" applyNumberFormat="1" applyFont="1" applyFill="1" applyBorder="1" applyAlignment="1">
      <alignment horizontal="center" vertical="center"/>
    </xf>
    <xf numFmtId="4" fontId="0" fillId="0" borderId="45" xfId="0" applyNumberFormat="1" applyBorder="1" applyAlignment="1">
      <alignment horizontal="center" vertical="center"/>
    </xf>
    <xf numFmtId="4" fontId="3" fillId="6" borderId="23" xfId="0" applyNumberFormat="1" applyFont="1" applyFill="1" applyBorder="1" applyAlignment="1">
      <alignment horizontal="center" vertical="center"/>
    </xf>
    <xf numFmtId="4" fontId="11" fillId="0" borderId="19" xfId="0" applyNumberFormat="1" applyFont="1" applyBorder="1" applyAlignment="1">
      <alignment horizontal="center" vertical="center"/>
    </xf>
    <xf numFmtId="4" fontId="11" fillId="6" borderId="9" xfId="0" applyNumberFormat="1" applyFont="1" applyFill="1" applyBorder="1" applyAlignment="1">
      <alignment horizontal="center" vertical="center"/>
    </xf>
    <xf numFmtId="4" fontId="3" fillId="6" borderId="9" xfId="0" applyNumberFormat="1" applyFont="1" applyFill="1" applyBorder="1" applyAlignment="1">
      <alignment horizontal="center" vertical="center"/>
    </xf>
    <xf numFmtId="4" fontId="11" fillId="0" borderId="11" xfId="0" applyNumberFormat="1" applyFont="1" applyBorder="1" applyAlignment="1">
      <alignment horizontal="center" vertical="center"/>
    </xf>
    <xf numFmtId="4" fontId="0" fillId="0" borderId="19" xfId="0" applyNumberFormat="1" applyBorder="1" applyAlignment="1">
      <alignment horizontal="center" vertical="center"/>
    </xf>
    <xf numFmtId="165" fontId="9" fillId="0" borderId="9" xfId="0" applyNumberFormat="1" applyFont="1" applyBorder="1" applyAlignment="1">
      <alignment horizontal="center" vertical="center"/>
    </xf>
    <xf numFmtId="165" fontId="9" fillId="0" borderId="11" xfId="0" applyNumberFormat="1" applyFont="1" applyBorder="1" applyAlignment="1">
      <alignment horizontal="center" vertical="center"/>
    </xf>
    <xf numFmtId="4" fontId="3" fillId="6" borderId="36" xfId="0" applyNumberFormat="1" applyFont="1" applyFill="1" applyBorder="1" applyAlignment="1">
      <alignment horizontal="center" vertical="center"/>
    </xf>
    <xf numFmtId="4" fontId="11" fillId="0" borderId="22" xfId="0" applyNumberFormat="1" applyFont="1" applyBorder="1" applyAlignment="1">
      <alignment horizontal="center" vertical="center"/>
    </xf>
    <xf numFmtId="49" fontId="26" fillId="0" borderId="0" xfId="0" applyNumberFormat="1" applyFont="1" applyAlignment="1">
      <alignment horizontal="center" vertical="top" wrapText="1"/>
    </xf>
    <xf numFmtId="49" fontId="26" fillId="0" borderId="0" xfId="0" applyNumberFormat="1" applyFont="1" applyAlignment="1">
      <alignment wrapText="1"/>
    </xf>
    <xf numFmtId="0" fontId="26" fillId="0" borderId="0" xfId="0" applyFont="1" applyAlignment="1">
      <alignment horizontal="center"/>
    </xf>
    <xf numFmtId="0" fontId="26" fillId="0" borderId="0" xfId="0" applyFont="1"/>
    <xf numFmtId="4" fontId="26" fillId="0" borderId="0" xfId="0" applyNumberFormat="1" applyFont="1"/>
    <xf numFmtId="49" fontId="26" fillId="0" borderId="2" xfId="0" applyNumberFormat="1" applyFont="1" applyBorder="1" applyAlignment="1">
      <alignment horizontal="center" vertical="top" wrapText="1"/>
    </xf>
    <xf numFmtId="49" fontId="26" fillId="0" borderId="3" xfId="0" applyNumberFormat="1" applyFont="1" applyBorder="1" applyAlignment="1">
      <alignment wrapText="1"/>
    </xf>
    <xf numFmtId="0" fontId="26" fillId="0" borderId="3" xfId="0" applyFont="1" applyBorder="1" applyAlignment="1">
      <alignment horizontal="center"/>
    </xf>
    <xf numFmtId="0" fontId="26" fillId="0" borderId="3" xfId="0" applyFont="1" applyBorder="1"/>
    <xf numFmtId="4" fontId="26" fillId="0" borderId="3" xfId="0" applyNumberFormat="1" applyFont="1" applyBorder="1"/>
    <xf numFmtId="0" fontId="26" fillId="0" borderId="4" xfId="0" applyFont="1" applyBorder="1"/>
    <xf numFmtId="49" fontId="27" fillId="0" borderId="16" xfId="0" applyNumberFormat="1" applyFont="1" applyBorder="1" applyAlignment="1">
      <alignment horizontal="center"/>
    </xf>
    <xf numFmtId="0" fontId="28" fillId="0" borderId="0" xfId="0" applyFont="1" applyBorder="1" applyAlignment="1">
      <alignment horizontal="center"/>
    </xf>
    <xf numFmtId="0" fontId="28" fillId="0" borderId="17" xfId="0" applyFont="1" applyBorder="1" applyAlignment="1">
      <alignment horizontal="center"/>
    </xf>
    <xf numFmtId="49" fontId="26" fillId="0" borderId="5" xfId="0" applyNumberFormat="1" applyFont="1" applyBorder="1" applyAlignment="1">
      <alignment horizontal="center" vertical="top" wrapText="1"/>
    </xf>
    <xf numFmtId="49" fontId="26" fillId="0" borderId="6" xfId="0" applyNumberFormat="1" applyFont="1" applyBorder="1" applyAlignment="1">
      <alignment wrapText="1"/>
    </xf>
    <xf numFmtId="0" fontId="26" fillId="0" borderId="6" xfId="0" applyFont="1" applyBorder="1" applyAlignment="1">
      <alignment horizontal="center"/>
    </xf>
    <xf numFmtId="0" fontId="26" fillId="0" borderId="6" xfId="0" applyFont="1" applyBorder="1"/>
    <xf numFmtId="4" fontId="26" fillId="0" borderId="6" xfId="0" applyNumberFormat="1" applyFont="1" applyBorder="1"/>
    <xf numFmtId="0" fontId="26" fillId="0" borderId="7" xfId="0" applyFont="1" applyBorder="1"/>
    <xf numFmtId="49" fontId="29" fillId="0" borderId="0" xfId="0" applyNumberFormat="1" applyFont="1" applyAlignment="1">
      <alignment wrapText="1"/>
    </xf>
    <xf numFmtId="0" fontId="26" fillId="0" borderId="0" xfId="0" applyNumberFormat="1" applyFont="1" applyAlignment="1">
      <alignment horizontal="justify" wrapText="1"/>
    </xf>
    <xf numFmtId="49" fontId="26" fillId="0" borderId="0" xfId="0" quotePrefix="1" applyNumberFormat="1" applyFont="1" applyFill="1" applyAlignment="1">
      <alignment wrapText="1"/>
    </xf>
    <xf numFmtId="49" fontId="30" fillId="0" borderId="0" xfId="0" quotePrefix="1" applyNumberFormat="1" applyFont="1" applyFill="1" applyAlignment="1">
      <alignment wrapText="1"/>
    </xf>
    <xf numFmtId="49" fontId="29" fillId="0" borderId="0" xfId="0" quotePrefix="1" applyNumberFormat="1" applyFont="1" applyFill="1" applyAlignment="1">
      <alignment wrapText="1"/>
    </xf>
    <xf numFmtId="49" fontId="26" fillId="6" borderId="37" xfId="0" applyNumberFormat="1" applyFont="1" applyFill="1" applyBorder="1" applyAlignment="1">
      <alignment horizontal="center" vertical="center" wrapText="1"/>
    </xf>
    <xf numFmtId="49" fontId="29" fillId="6" borderId="18" xfId="0" quotePrefix="1" applyNumberFormat="1" applyFont="1" applyFill="1" applyBorder="1" applyAlignment="1">
      <alignment vertical="center" wrapText="1"/>
    </xf>
    <xf numFmtId="0" fontId="31" fillId="6" borderId="38" xfId="0" applyFont="1" applyFill="1" applyBorder="1" applyAlignment="1">
      <alignment horizontal="center" vertical="center"/>
    </xf>
    <xf numFmtId="0" fontId="31" fillId="6" borderId="37" xfId="0" applyFont="1" applyFill="1" applyBorder="1" applyAlignment="1">
      <alignment horizontal="center" vertical="center" wrapText="1"/>
    </xf>
    <xf numFmtId="0" fontId="32" fillId="0" borderId="20" xfId="0" applyFont="1" applyBorder="1" applyAlignment="1">
      <alignment vertical="center" wrapText="1"/>
    </xf>
    <xf numFmtId="4" fontId="31" fillId="6" borderId="37" xfId="0" applyNumberFormat="1" applyFont="1" applyFill="1" applyBorder="1" applyAlignment="1">
      <alignment horizontal="center" vertical="center" wrapText="1"/>
    </xf>
    <xf numFmtId="0" fontId="32" fillId="0" borderId="20" xfId="0" applyFont="1" applyBorder="1" applyAlignment="1">
      <alignment vertical="center"/>
    </xf>
    <xf numFmtId="4" fontId="31" fillId="6" borderId="20" xfId="0" applyNumberFormat="1" applyFont="1" applyFill="1" applyBorder="1" applyAlignment="1">
      <alignment horizontal="center" vertical="center" wrapText="1"/>
    </xf>
    <xf numFmtId="4" fontId="26" fillId="0" borderId="0" xfId="0" applyNumberFormat="1" applyFont="1" applyBorder="1"/>
    <xf numFmtId="49" fontId="26" fillId="6" borderId="36" xfId="0" applyNumberFormat="1" applyFont="1" applyFill="1" applyBorder="1" applyAlignment="1">
      <alignment horizontal="center" vertical="center" wrapText="1"/>
    </xf>
    <xf numFmtId="49" fontId="26" fillId="6" borderId="1" xfId="0" quotePrefix="1" applyNumberFormat="1" applyFont="1" applyFill="1" applyBorder="1" applyAlignment="1">
      <alignment vertical="center" wrapText="1"/>
    </xf>
    <xf numFmtId="0" fontId="31" fillId="6" borderId="40" xfId="0" applyFont="1" applyFill="1" applyBorder="1" applyAlignment="1">
      <alignment horizontal="center" vertical="center"/>
    </xf>
    <xf numFmtId="0" fontId="33" fillId="6" borderId="36" xfId="0" applyFont="1" applyFill="1" applyBorder="1" applyAlignment="1">
      <alignment horizontal="center" vertical="center"/>
    </xf>
    <xf numFmtId="0" fontId="31" fillId="6" borderId="22" xfId="0" applyFont="1" applyFill="1" applyBorder="1" applyAlignment="1">
      <alignment horizontal="justify" vertical="center"/>
    </xf>
    <xf numFmtId="4" fontId="31" fillId="6" borderId="36" xfId="0" applyNumberFormat="1" applyFont="1" applyFill="1" applyBorder="1" applyAlignment="1">
      <alignment horizontal="center" vertical="center" wrapText="1"/>
    </xf>
    <xf numFmtId="0" fontId="32" fillId="0" borderId="22" xfId="0" applyFont="1" applyBorder="1" applyAlignment="1">
      <alignment vertical="center"/>
    </xf>
    <xf numFmtId="4" fontId="31" fillId="6" borderId="22" xfId="0" applyNumberFormat="1" applyFont="1" applyFill="1" applyBorder="1" applyAlignment="1">
      <alignment horizontal="center" vertical="center" wrapText="1"/>
    </xf>
    <xf numFmtId="49" fontId="34" fillId="6" borderId="39" xfId="0" applyNumberFormat="1" applyFont="1" applyFill="1" applyBorder="1" applyAlignment="1">
      <alignment horizontal="center" vertical="center" wrapText="1"/>
    </xf>
    <xf numFmtId="0" fontId="34" fillId="6" borderId="21" xfId="0" applyNumberFormat="1" applyFont="1" applyFill="1" applyBorder="1" applyAlignment="1">
      <alignment horizontal="justify" vertical="center" wrapText="1"/>
    </xf>
    <xf numFmtId="0" fontId="31" fillId="6" borderId="21" xfId="0" applyFont="1" applyFill="1" applyBorder="1" applyAlignment="1">
      <alignment horizontal="center" vertical="center"/>
    </xf>
    <xf numFmtId="0" fontId="33" fillId="6" borderId="41" xfId="0" applyFont="1" applyFill="1" applyBorder="1" applyAlignment="1">
      <alignment horizontal="center" vertical="center"/>
    </xf>
    <xf numFmtId="0" fontId="32" fillId="0" borderId="42" xfId="0" applyFont="1" applyBorder="1" applyAlignment="1">
      <alignment horizontal="center" vertical="center"/>
    </xf>
    <xf numFmtId="1" fontId="31" fillId="6" borderId="23" xfId="0" applyNumberFormat="1" applyFont="1" applyFill="1" applyBorder="1" applyAlignment="1">
      <alignment horizontal="center" vertical="center"/>
    </xf>
    <xf numFmtId="1" fontId="33" fillId="0" borderId="19" xfId="0" applyNumberFormat="1" applyFont="1" applyBorder="1" applyAlignment="1">
      <alignment horizontal="center" vertical="center"/>
    </xf>
    <xf numFmtId="1" fontId="31" fillId="6" borderId="41" xfId="0" applyNumberFormat="1" applyFont="1" applyFill="1" applyBorder="1" applyAlignment="1">
      <alignment horizontal="center" vertical="center"/>
    </xf>
    <xf numFmtId="1" fontId="31" fillId="6" borderId="42" xfId="0" applyNumberFormat="1" applyFont="1" applyFill="1" applyBorder="1" applyAlignment="1">
      <alignment horizontal="center" vertical="center"/>
    </xf>
    <xf numFmtId="49" fontId="34" fillId="6" borderId="21" xfId="0" applyNumberFormat="1" applyFont="1" applyFill="1" applyBorder="1" applyAlignment="1">
      <alignment horizontal="center" vertical="center" wrapText="1"/>
    </xf>
    <xf numFmtId="0" fontId="33" fillId="6" borderId="9" xfId="0" applyFont="1" applyFill="1" applyBorder="1" applyAlignment="1">
      <alignment horizontal="center" vertical="center"/>
    </xf>
    <xf numFmtId="0" fontId="32" fillId="0" borderId="11" xfId="0" applyFont="1" applyBorder="1" applyAlignment="1">
      <alignment horizontal="center" vertical="center"/>
    </xf>
    <xf numFmtId="1" fontId="31" fillId="6" borderId="9" xfId="0" applyNumberFormat="1" applyFont="1" applyFill="1" applyBorder="1" applyAlignment="1">
      <alignment horizontal="center" vertical="center"/>
    </xf>
    <xf numFmtId="1" fontId="33" fillId="0" borderId="11" xfId="0" applyNumberFormat="1" applyFont="1" applyBorder="1" applyAlignment="1">
      <alignment horizontal="center" vertical="center"/>
    </xf>
    <xf numFmtId="1" fontId="31" fillId="6" borderId="11" xfId="0" applyNumberFormat="1" applyFont="1" applyFill="1" applyBorder="1" applyAlignment="1">
      <alignment horizontal="center" vertical="center"/>
    </xf>
    <xf numFmtId="49" fontId="34" fillId="6" borderId="21" xfId="0" applyNumberFormat="1" applyFont="1" applyFill="1" applyBorder="1" applyAlignment="1">
      <alignment horizontal="justify" vertical="center" wrapText="1"/>
    </xf>
    <xf numFmtId="0" fontId="33" fillId="6" borderId="11" xfId="0" applyFont="1" applyFill="1" applyBorder="1" applyAlignment="1">
      <alignment horizontal="center" vertical="center"/>
    </xf>
    <xf numFmtId="49" fontId="34" fillId="6" borderId="38" xfId="0" applyNumberFormat="1" applyFont="1" applyFill="1" applyBorder="1" applyAlignment="1">
      <alignment horizontal="center" vertical="center" wrapText="1"/>
    </xf>
    <xf numFmtId="0" fontId="33" fillId="6" borderId="37" xfId="0" applyFont="1" applyFill="1" applyBorder="1" applyAlignment="1">
      <alignment horizontal="center" vertical="center"/>
    </xf>
    <xf numFmtId="0" fontId="33" fillId="6" borderId="20" xfId="0" applyFont="1" applyFill="1" applyBorder="1" applyAlignment="1">
      <alignment horizontal="center" vertical="center"/>
    </xf>
    <xf numFmtId="4" fontId="31" fillId="0" borderId="0" xfId="0" applyNumberFormat="1" applyFont="1"/>
    <xf numFmtId="49" fontId="34" fillId="6" borderId="40" xfId="0" applyNumberFormat="1" applyFont="1" applyFill="1" applyBorder="1" applyAlignment="1">
      <alignment horizontal="center" vertical="center" wrapText="1"/>
    </xf>
    <xf numFmtId="0" fontId="34" fillId="6" borderId="40" xfId="0" applyNumberFormat="1" applyFont="1" applyFill="1" applyBorder="1" applyAlignment="1">
      <alignment horizontal="justify" vertical="center" wrapText="1"/>
    </xf>
    <xf numFmtId="0" fontId="33" fillId="6" borderId="36" xfId="0" applyFont="1" applyFill="1" applyBorder="1" applyAlignment="1">
      <alignment horizontal="center" vertical="center"/>
    </xf>
    <xf numFmtId="0" fontId="32" fillId="0" borderId="22" xfId="0" applyFont="1" applyBorder="1" applyAlignment="1">
      <alignment horizontal="center" vertical="center"/>
    </xf>
    <xf numFmtId="1" fontId="31" fillId="6" borderId="36" xfId="0" applyNumberFormat="1" applyFont="1" applyFill="1" applyBorder="1" applyAlignment="1">
      <alignment horizontal="center" vertical="center"/>
    </xf>
    <xf numFmtId="1" fontId="31" fillId="6" borderId="22" xfId="0" applyNumberFormat="1" applyFont="1" applyFill="1" applyBorder="1" applyAlignment="1">
      <alignment horizontal="center" vertical="center"/>
    </xf>
    <xf numFmtId="49" fontId="26" fillId="6" borderId="39" xfId="0" applyNumberFormat="1" applyFont="1" applyFill="1" applyBorder="1" applyAlignment="1">
      <alignment horizontal="center" vertical="center" wrapText="1"/>
    </xf>
    <xf numFmtId="49" fontId="31" fillId="6" borderId="8" xfId="0" applyNumberFormat="1" applyFont="1" applyFill="1" applyBorder="1" applyAlignment="1">
      <alignment vertical="center" wrapText="1"/>
    </xf>
    <xf numFmtId="0" fontId="31" fillId="6" borderId="39" xfId="0" applyFont="1" applyFill="1" applyBorder="1" applyAlignment="1">
      <alignment horizontal="center" vertical="center"/>
    </xf>
    <xf numFmtId="0" fontId="31" fillId="6" borderId="23" xfId="0" applyFont="1" applyFill="1" applyBorder="1" applyAlignment="1">
      <alignment horizontal="center" vertical="center"/>
    </xf>
    <xf numFmtId="0" fontId="32" fillId="0" borderId="19" xfId="0" applyFont="1" applyBorder="1" applyAlignment="1">
      <alignment horizontal="center" vertical="center"/>
    </xf>
    <xf numFmtId="1" fontId="31" fillId="6" borderId="19" xfId="0" applyNumberFormat="1" applyFont="1" applyFill="1" applyBorder="1" applyAlignment="1">
      <alignment horizontal="center" vertical="center"/>
    </xf>
    <xf numFmtId="49" fontId="35" fillId="0" borderId="9" xfId="0" applyNumberFormat="1" applyFont="1" applyBorder="1" applyAlignment="1">
      <alignment horizontal="center" vertical="center" wrapText="1"/>
    </xf>
    <xf numFmtId="49" fontId="35" fillId="0" borderId="10" xfId="0" applyNumberFormat="1" applyFont="1" applyBorder="1" applyAlignment="1">
      <alignment vertical="center" wrapText="1"/>
    </xf>
    <xf numFmtId="0" fontId="26" fillId="0" borderId="10" xfId="0" applyFont="1" applyBorder="1" applyAlignment="1">
      <alignment horizontal="center" vertical="center"/>
    </xf>
    <xf numFmtId="0" fontId="26" fillId="0" borderId="10" xfId="0" applyFont="1" applyBorder="1" applyAlignment="1">
      <alignment vertical="center"/>
    </xf>
    <xf numFmtId="4" fontId="26" fillId="0" borderId="10" xfId="0" applyNumberFormat="1" applyFont="1" applyBorder="1" applyAlignment="1">
      <alignment vertical="center"/>
    </xf>
    <xf numFmtId="0" fontId="26" fillId="0" borderId="11" xfId="0" applyFont="1" applyBorder="1" applyAlignment="1">
      <alignment vertical="center"/>
    </xf>
    <xf numFmtId="4" fontId="26" fillId="0" borderId="0" xfId="0" applyNumberFormat="1" applyFont="1" applyAlignment="1">
      <alignment vertical="center"/>
    </xf>
    <xf numFmtId="4" fontId="31" fillId="0" borderId="0" xfId="0" applyNumberFormat="1" applyFont="1" applyAlignment="1">
      <alignment vertical="center"/>
    </xf>
    <xf numFmtId="0" fontId="26" fillId="0" borderId="0" xfId="0" applyFont="1" applyAlignment="1">
      <alignment vertical="center"/>
    </xf>
    <xf numFmtId="0" fontId="26" fillId="0" borderId="8" xfId="0" applyNumberFormat="1" applyFont="1" applyBorder="1" applyAlignment="1">
      <alignment horizontal="justify" wrapText="1"/>
    </xf>
    <xf numFmtId="49" fontId="26" fillId="0" borderId="8" xfId="0" applyNumberFormat="1" applyFont="1" applyBorder="1" applyAlignment="1">
      <alignment horizontal="center"/>
    </xf>
    <xf numFmtId="1" fontId="26" fillId="0" borderId="8" xfId="0" applyNumberFormat="1" applyFont="1" applyBorder="1" applyAlignment="1">
      <alignment horizontal="center"/>
    </xf>
    <xf numFmtId="2" fontId="26" fillId="0" borderId="8" xfId="0" applyNumberFormat="1" applyFont="1" applyBorder="1"/>
    <xf numFmtId="4" fontId="26" fillId="0" borderId="8" xfId="0" applyNumberFormat="1" applyFont="1" applyBorder="1"/>
    <xf numFmtId="49" fontId="34" fillId="3" borderId="0" xfId="0" applyNumberFormat="1" applyFont="1" applyFill="1" applyAlignment="1">
      <alignment horizontal="center" vertical="center" wrapText="1"/>
    </xf>
    <xf numFmtId="49" fontId="34" fillId="3" borderId="0" xfId="0" applyNumberFormat="1" applyFont="1" applyFill="1" applyAlignment="1">
      <alignment horizontal="justify" wrapText="1"/>
    </xf>
    <xf numFmtId="49" fontId="34" fillId="3" borderId="0" xfId="0" applyNumberFormat="1" applyFont="1" applyFill="1" applyAlignment="1">
      <alignment horizontal="center"/>
    </xf>
    <xf numFmtId="1" fontId="34" fillId="3" borderId="0" xfId="0" applyNumberFormat="1" applyFont="1" applyFill="1" applyAlignment="1">
      <alignment horizontal="center"/>
    </xf>
    <xf numFmtId="0" fontId="34" fillId="3" borderId="0" xfId="0" applyFont="1" applyFill="1"/>
    <xf numFmtId="4" fontId="34" fillId="3" borderId="0" xfId="0" applyNumberFormat="1" applyFont="1" applyFill="1"/>
    <xf numFmtId="0" fontId="34" fillId="3" borderId="0" xfId="0" applyNumberFormat="1" applyFont="1" applyFill="1" applyAlignment="1">
      <alignment horizontal="justify" wrapText="1"/>
    </xf>
    <xf numFmtId="49" fontId="26" fillId="0" borderId="0" xfId="0" applyNumberFormat="1" applyFont="1" applyBorder="1" applyAlignment="1">
      <alignment horizontal="center"/>
    </xf>
    <xf numFmtId="0" fontId="26" fillId="0" borderId="0" xfId="0" applyFont="1" applyBorder="1"/>
    <xf numFmtId="49" fontId="26" fillId="0" borderId="0" xfId="0" applyNumberFormat="1" applyFont="1" applyAlignment="1">
      <alignment horizontal="center"/>
    </xf>
    <xf numFmtId="49" fontId="26" fillId="0" borderId="8" xfId="0" applyNumberFormat="1" applyFont="1" applyBorder="1" applyAlignment="1">
      <alignment horizontal="justify" wrapText="1"/>
    </xf>
    <xf numFmtId="49" fontId="26" fillId="0" borderId="0" xfId="0" applyNumberFormat="1" applyFont="1" applyAlignment="1">
      <alignment horizontal="justify" wrapText="1"/>
    </xf>
    <xf numFmtId="49" fontId="26" fillId="0" borderId="0" xfId="0" applyNumberFormat="1" applyFont="1" applyAlignment="1">
      <alignment horizontal="left" wrapText="1"/>
    </xf>
    <xf numFmtId="49" fontId="26" fillId="0" borderId="8" xfId="0" applyNumberFormat="1" applyFont="1" applyBorder="1" applyAlignment="1">
      <alignment horizontal="left" wrapText="1"/>
    </xf>
    <xf numFmtId="49" fontId="26" fillId="0" borderId="8" xfId="0" applyNumberFormat="1" applyFont="1" applyBorder="1" applyAlignment="1">
      <alignment wrapText="1"/>
    </xf>
    <xf numFmtId="49" fontId="26" fillId="0" borderId="0" xfId="0" applyNumberFormat="1" applyFont="1" applyBorder="1" applyAlignment="1">
      <alignment horizontal="left" wrapText="1"/>
    </xf>
    <xf numFmtId="49" fontId="26" fillId="0" borderId="0" xfId="0" applyNumberFormat="1" applyFont="1" applyBorder="1" applyAlignment="1">
      <alignment horizontal="justify" wrapText="1"/>
    </xf>
    <xf numFmtId="49" fontId="26" fillId="0" borderId="0" xfId="0" applyNumberFormat="1" applyFont="1" applyFill="1" applyAlignment="1">
      <alignment horizontal="justify" wrapText="1"/>
    </xf>
    <xf numFmtId="0" fontId="26" fillId="0" borderId="0" xfId="0" applyNumberFormat="1" applyFont="1" applyFill="1" applyBorder="1" applyAlignment="1">
      <alignment horizontal="justify" wrapText="1"/>
    </xf>
    <xf numFmtId="49" fontId="26" fillId="0" borderId="0" xfId="0" applyNumberFormat="1" applyFont="1" applyFill="1" applyBorder="1" applyAlignment="1">
      <alignment horizontal="left" wrapText="1"/>
    </xf>
    <xf numFmtId="49" fontId="26" fillId="0" borderId="14" xfId="0" applyNumberFormat="1" applyFont="1" applyBorder="1" applyAlignment="1">
      <alignment horizontal="justify" wrapText="1"/>
    </xf>
    <xf numFmtId="49" fontId="31" fillId="0" borderId="0" xfId="0" applyNumberFormat="1" applyFont="1" applyAlignment="1">
      <alignment horizontal="justify" wrapText="1"/>
    </xf>
    <xf numFmtId="49" fontId="26" fillId="0" borderId="0" xfId="0" applyNumberFormat="1" applyFont="1" applyFill="1" applyAlignment="1">
      <alignment horizontal="center" vertical="top" wrapText="1"/>
    </xf>
    <xf numFmtId="49" fontId="26" fillId="0" borderId="0" xfId="0" applyNumberFormat="1" applyFont="1" applyFill="1" applyAlignment="1">
      <alignment wrapText="1"/>
    </xf>
    <xf numFmtId="49" fontId="26" fillId="0" borderId="0" xfId="0" applyNumberFormat="1" applyFont="1" applyFill="1" applyAlignment="1">
      <alignment horizontal="center"/>
    </xf>
    <xf numFmtId="0" fontId="26" fillId="0" borderId="0" xfId="0" applyFont="1" applyFill="1"/>
    <xf numFmtId="4" fontId="26" fillId="0" borderId="0" xfId="0" applyNumberFormat="1" applyFont="1" applyFill="1"/>
    <xf numFmtId="49" fontId="26" fillId="0" borderId="14" xfId="0" applyNumberFormat="1" applyFont="1" applyBorder="1" applyAlignment="1">
      <alignment wrapText="1"/>
    </xf>
    <xf numFmtId="49" fontId="31" fillId="0" borderId="15" xfId="0" applyNumberFormat="1" applyFont="1" applyBorder="1" applyAlignment="1">
      <alignment horizontal="justify" wrapText="1"/>
    </xf>
    <xf numFmtId="49" fontId="26" fillId="0" borderId="0" xfId="0" applyNumberFormat="1" applyFont="1" applyFill="1" applyBorder="1" applyAlignment="1">
      <alignment horizontal="justify" wrapText="1"/>
    </xf>
    <xf numFmtId="49" fontId="26" fillId="0" borderId="10" xfId="0" applyNumberFormat="1" applyFont="1" applyBorder="1" applyAlignment="1">
      <alignment wrapText="1"/>
    </xf>
    <xf numFmtId="49" fontId="34" fillId="0" borderId="0" xfId="0" applyNumberFormat="1" applyFont="1" applyFill="1" applyAlignment="1">
      <alignment horizontal="center" vertical="top" wrapText="1"/>
    </xf>
    <xf numFmtId="49" fontId="34" fillId="0" borderId="0" xfId="0" applyNumberFormat="1" applyFont="1" applyFill="1" applyAlignment="1">
      <alignment horizontal="justify" wrapText="1"/>
    </xf>
    <xf numFmtId="49" fontId="34" fillId="0" borderId="0" xfId="0" applyNumberFormat="1" applyFont="1" applyFill="1" applyAlignment="1">
      <alignment horizontal="center"/>
    </xf>
    <xf numFmtId="1" fontId="34" fillId="0" borderId="0" xfId="0" applyNumberFormat="1" applyFont="1" applyFill="1" applyAlignment="1">
      <alignment horizontal="center"/>
    </xf>
    <xf numFmtId="0" fontId="34" fillId="0" borderId="0" xfId="0" applyFont="1" applyFill="1"/>
    <xf numFmtId="4" fontId="34" fillId="0" borderId="0" xfId="0" applyNumberFormat="1" applyFont="1" applyFill="1"/>
    <xf numFmtId="4" fontId="31" fillId="0" borderId="0" xfId="0" applyNumberFormat="1" applyFont="1" applyFill="1"/>
    <xf numFmtId="0" fontId="26" fillId="0" borderId="8" xfId="0" applyNumberFormat="1" applyFont="1" applyBorder="1" applyAlignment="1">
      <alignment horizontal="justify" vertical="center" wrapText="1"/>
    </xf>
    <xf numFmtId="49" fontId="26" fillId="0" borderId="8" xfId="0" applyNumberFormat="1" applyFont="1" applyBorder="1" applyAlignment="1">
      <alignment horizontal="justify" vertical="center" wrapText="1"/>
    </xf>
    <xf numFmtId="0" fontId="36" fillId="0" borderId="0" xfId="0" applyNumberFormat="1" applyFont="1" applyFill="1" applyAlignment="1">
      <alignment horizontal="justify" wrapText="1"/>
    </xf>
    <xf numFmtId="49" fontId="32" fillId="0" borderId="0" xfId="0" applyNumberFormat="1" applyFont="1" applyFill="1" applyAlignment="1">
      <alignment horizontal="left" wrapText="1"/>
    </xf>
    <xf numFmtId="49" fontId="32" fillId="0" borderId="8" xfId="0" applyNumberFormat="1" applyFont="1" applyFill="1" applyBorder="1" applyAlignment="1">
      <alignment horizontal="left" wrapText="1"/>
    </xf>
    <xf numFmtId="49" fontId="26" fillId="0" borderId="9" xfId="0" applyNumberFormat="1" applyFont="1" applyBorder="1" applyAlignment="1">
      <alignment horizontal="center" vertical="center" wrapText="1"/>
    </xf>
    <xf numFmtId="0" fontId="35" fillId="0" borderId="10" xfId="0" applyFont="1" applyBorder="1" applyAlignment="1">
      <alignment horizontal="center" vertical="center"/>
    </xf>
    <xf numFmtId="4" fontId="29" fillId="0" borderId="10" xfId="0" applyNumberFormat="1" applyFont="1" applyBorder="1" applyAlignment="1">
      <alignment vertical="center"/>
    </xf>
    <xf numFmtId="49" fontId="35" fillId="0" borderId="0" xfId="0" applyNumberFormat="1" applyFont="1" applyAlignment="1">
      <alignment wrapText="1"/>
    </xf>
    <xf numFmtId="0" fontId="35" fillId="0" borderId="0" xfId="0" applyFont="1" applyBorder="1" applyAlignment="1">
      <alignment horizontal="center"/>
    </xf>
    <xf numFmtId="4" fontId="29" fillId="0" borderId="0" xfId="0" applyNumberFormat="1" applyFont="1"/>
    <xf numFmtId="0" fontId="26" fillId="0" borderId="0" xfId="0" applyFont="1" applyBorder="1" applyAlignment="1">
      <alignment horizontal="center"/>
    </xf>
    <xf numFmtId="49" fontId="26" fillId="0" borderId="10" xfId="0" applyNumberFormat="1" applyFont="1" applyBorder="1" applyAlignment="1">
      <alignment horizontal="center" vertical="center"/>
    </xf>
    <xf numFmtId="49" fontId="26" fillId="0" borderId="0" xfId="0" applyNumberFormat="1" applyFont="1" applyBorder="1" applyAlignment="1">
      <alignment horizontal="center" vertical="top" wrapText="1"/>
    </xf>
    <xf numFmtId="49" fontId="26" fillId="0" borderId="0" xfId="0" applyNumberFormat="1" applyFont="1" applyBorder="1" applyAlignment="1">
      <alignment wrapText="1"/>
    </xf>
    <xf numFmtId="0" fontId="32" fillId="0" borderId="8" xfId="0" applyFont="1" applyBorder="1" applyAlignment="1">
      <alignment horizontal="justify" wrapText="1"/>
    </xf>
    <xf numFmtId="0" fontId="32" fillId="0" borderId="8" xfId="0" applyFont="1" applyBorder="1" applyAlignment="1">
      <alignment horizontal="center"/>
    </xf>
    <xf numFmtId="0" fontId="37" fillId="0" borderId="8" xfId="0" applyFont="1" applyBorder="1" applyAlignment="1">
      <alignment horizontal="justify" vertical="top" wrapText="1"/>
    </xf>
    <xf numFmtId="0" fontId="37" fillId="0" borderId="0" xfId="0" applyFont="1" applyBorder="1" applyAlignment="1">
      <alignment horizontal="justify" vertical="top" wrapText="1"/>
    </xf>
    <xf numFmtId="0" fontId="32" fillId="0" borderId="0" xfId="0" applyFont="1" applyBorder="1" applyAlignment="1">
      <alignment horizontal="center"/>
    </xf>
    <xf numFmtId="4" fontId="32" fillId="0" borderId="0" xfId="0" applyNumberFormat="1" applyFont="1" applyBorder="1"/>
    <xf numFmtId="0" fontId="37" fillId="0" borderId="0" xfId="0" applyFont="1" applyBorder="1" applyAlignment="1">
      <alignment horizontal="left" vertical="top" wrapText="1"/>
    </xf>
    <xf numFmtId="0" fontId="32" fillId="0" borderId="0" xfId="0" applyFont="1" applyBorder="1"/>
    <xf numFmtId="164" fontId="26" fillId="0" borderId="8" xfId="0" applyNumberFormat="1" applyFont="1" applyBorder="1" applyAlignment="1">
      <alignment horizontal="center"/>
    </xf>
    <xf numFmtId="164" fontId="34" fillId="3" borderId="0" xfId="0" applyNumberFormat="1" applyFont="1" applyFill="1" applyAlignment="1">
      <alignment horizontal="center"/>
    </xf>
    <xf numFmtId="4" fontId="26" fillId="0" borderId="0" xfId="0" applyNumberFormat="1" applyFont="1" applyBorder="1" applyAlignment="1">
      <alignment vertical="center"/>
    </xf>
    <xf numFmtId="0" fontId="32" fillId="0" borderId="0" xfId="0" applyFont="1" applyBorder="1" applyAlignment="1">
      <alignment wrapText="1"/>
    </xf>
    <xf numFmtId="0" fontId="32" fillId="0" borderId="0" xfId="0" applyFont="1" applyBorder="1" applyAlignment="1">
      <alignment horizontal="justify" wrapText="1"/>
    </xf>
    <xf numFmtId="166" fontId="26" fillId="0" borderId="8" xfId="0" applyNumberFormat="1" applyFont="1" applyBorder="1" applyAlignment="1">
      <alignment horizontal="center"/>
    </xf>
    <xf numFmtId="1" fontId="32" fillId="0" borderId="8" xfId="0" applyNumberFormat="1" applyFont="1" applyBorder="1" applyAlignment="1">
      <alignment horizontal="left"/>
    </xf>
    <xf numFmtId="166" fontId="34" fillId="3" borderId="0" xfId="0" applyNumberFormat="1" applyFont="1" applyFill="1" applyAlignment="1">
      <alignment horizontal="center"/>
    </xf>
    <xf numFmtId="49" fontId="38" fillId="0" borderId="0" xfId="0" applyNumberFormat="1" applyFont="1" applyBorder="1" applyAlignment="1">
      <alignment horizontal="center" vertical="top" wrapText="1"/>
    </xf>
    <xf numFmtId="0" fontId="38" fillId="0" borderId="0" xfId="0" applyFont="1" applyBorder="1" applyAlignment="1">
      <alignment horizontal="justify" wrapText="1"/>
    </xf>
    <xf numFmtId="0" fontId="38" fillId="0" borderId="0" xfId="0" applyFont="1" applyBorder="1" applyAlignment="1">
      <alignment horizontal="center"/>
    </xf>
    <xf numFmtId="4" fontId="38" fillId="0" borderId="0" xfId="0" applyNumberFormat="1" applyFont="1" applyBorder="1"/>
    <xf numFmtId="4" fontId="38" fillId="0" borderId="0" xfId="0" applyNumberFormat="1" applyFont="1"/>
    <xf numFmtId="0" fontId="38" fillId="0" borderId="0" xfId="0" applyFont="1"/>
    <xf numFmtId="49" fontId="38" fillId="0" borderId="0" xfId="0" quotePrefix="1" applyNumberFormat="1" applyFont="1" applyAlignment="1">
      <alignment wrapText="1"/>
    </xf>
    <xf numFmtId="0" fontId="29" fillId="0" borderId="0" xfId="0" applyFont="1" applyBorder="1" applyAlignment="1">
      <alignment horizontal="center"/>
    </xf>
    <xf numFmtId="49" fontId="38" fillId="0" borderId="0" xfId="0" quotePrefix="1" applyNumberFormat="1" applyFont="1" applyAlignment="1">
      <alignment horizontal="justify" vertical="center" wrapText="1"/>
    </xf>
    <xf numFmtId="49" fontId="38" fillId="0" borderId="0" xfId="0" quotePrefix="1" applyNumberFormat="1" applyFont="1" applyBorder="1" applyAlignment="1">
      <alignment horizontal="justify" vertical="center" wrapText="1"/>
    </xf>
    <xf numFmtId="49" fontId="38" fillId="0" borderId="8" xfId="0" applyNumberFormat="1" applyFont="1" applyBorder="1" applyAlignment="1">
      <alignment horizontal="justify" wrapText="1"/>
    </xf>
    <xf numFmtId="0" fontId="38" fillId="0" borderId="8" xfId="0" applyFont="1" applyBorder="1" applyAlignment="1">
      <alignment horizontal="center"/>
    </xf>
    <xf numFmtId="4" fontId="39" fillId="0" borderId="0" xfId="0" applyNumberFormat="1" applyFont="1" applyBorder="1"/>
    <xf numFmtId="49" fontId="38" fillId="0" borderId="0" xfId="0" applyNumberFormat="1" applyFont="1" applyBorder="1" applyAlignment="1">
      <alignment wrapText="1"/>
    </xf>
    <xf numFmtId="1" fontId="38" fillId="0" borderId="0" xfId="0" applyNumberFormat="1" applyFont="1" applyBorder="1" applyAlignment="1">
      <alignment horizontal="center"/>
    </xf>
    <xf numFmtId="2" fontId="38" fillId="0" borderId="0" xfId="0" applyNumberFormat="1" applyFont="1" applyBorder="1"/>
    <xf numFmtId="0" fontId="40" fillId="0" borderId="0" xfId="0" applyFont="1" applyBorder="1" applyAlignment="1">
      <alignment horizontal="justify" wrapText="1"/>
    </xf>
    <xf numFmtId="49" fontId="41" fillId="6" borderId="0" xfId="0" applyNumberFormat="1" applyFont="1" applyFill="1" applyAlignment="1">
      <alignment horizontal="center" vertical="top" wrapText="1"/>
    </xf>
    <xf numFmtId="49" fontId="41" fillId="6" borderId="0" xfId="0" applyNumberFormat="1" applyFont="1" applyFill="1" applyAlignment="1">
      <alignment horizontal="justify" wrapText="1"/>
    </xf>
    <xf numFmtId="49" fontId="41" fillId="6" borderId="0" xfId="0" applyNumberFormat="1" applyFont="1" applyFill="1" applyAlignment="1">
      <alignment horizontal="center"/>
    </xf>
    <xf numFmtId="1" fontId="41" fillId="6" borderId="0" xfId="0" applyNumberFormat="1" applyFont="1" applyFill="1" applyAlignment="1">
      <alignment horizontal="center"/>
    </xf>
    <xf numFmtId="0" fontId="38" fillId="0" borderId="0" xfId="0" applyFont="1" applyFill="1"/>
    <xf numFmtId="49" fontId="38" fillId="0" borderId="0" xfId="0" applyNumberFormat="1" applyFont="1" applyAlignment="1">
      <alignment wrapText="1"/>
    </xf>
    <xf numFmtId="49" fontId="31" fillId="0" borderId="0" xfId="0" applyNumberFormat="1" applyFont="1" applyAlignment="1"/>
    <xf numFmtId="49" fontId="42" fillId="0" borderId="9" xfId="0" applyNumberFormat="1" applyFont="1" applyBorder="1" applyAlignment="1">
      <alignment horizontal="center" vertical="center" wrapText="1"/>
    </xf>
    <xf numFmtId="49" fontId="43" fillId="0" borderId="10" xfId="0" applyNumberFormat="1" applyFont="1" applyBorder="1" applyAlignment="1">
      <alignment vertical="center" wrapText="1"/>
    </xf>
    <xf numFmtId="0" fontId="43" fillId="0" borderId="10" xfId="0" applyFont="1" applyBorder="1" applyAlignment="1">
      <alignment horizontal="center" vertical="center"/>
    </xf>
    <xf numFmtId="0" fontId="42" fillId="0" borderId="10" xfId="0" applyFont="1" applyBorder="1" applyAlignment="1">
      <alignment vertical="center"/>
    </xf>
    <xf numFmtId="4" fontId="42" fillId="0" borderId="10" xfId="0" applyNumberFormat="1" applyFont="1" applyBorder="1" applyAlignment="1">
      <alignment vertical="center"/>
    </xf>
    <xf numFmtId="0" fontId="42" fillId="0" borderId="11" xfId="0" applyFont="1" applyBorder="1" applyAlignment="1">
      <alignment vertical="center"/>
    </xf>
    <xf numFmtId="49" fontId="26" fillId="0" borderId="12" xfId="0" applyNumberFormat="1" applyFont="1" applyBorder="1" applyAlignment="1">
      <alignment horizontal="center" vertical="center" wrapText="1"/>
    </xf>
    <xf numFmtId="49" fontId="35" fillId="0" borderId="0" xfId="0" applyNumberFormat="1" applyFont="1" applyBorder="1" applyAlignment="1">
      <alignment vertical="center" wrapText="1"/>
    </xf>
    <xf numFmtId="0" fontId="35" fillId="0" borderId="0" xfId="0" applyFont="1" applyBorder="1" applyAlignment="1">
      <alignment horizontal="center" vertical="center"/>
    </xf>
    <xf numFmtId="0" fontId="26" fillId="0" borderId="0" xfId="0" applyFont="1" applyBorder="1" applyAlignment="1">
      <alignment vertical="center"/>
    </xf>
    <xf numFmtId="0" fontId="26" fillId="0" borderId="13" xfId="0" applyFont="1" applyBorder="1" applyAlignment="1">
      <alignment vertical="center"/>
    </xf>
    <xf numFmtId="49" fontId="29" fillId="0" borderId="12" xfId="0" applyNumberFormat="1" applyFont="1" applyBorder="1" applyAlignment="1">
      <alignment horizontal="center" vertical="center" wrapText="1"/>
    </xf>
    <xf numFmtId="4" fontId="26" fillId="0" borderId="8" xfId="0" applyNumberFormat="1" applyFont="1" applyBorder="1" applyAlignment="1">
      <alignment vertical="center"/>
    </xf>
    <xf numFmtId="0" fontId="26" fillId="0" borderId="8" xfId="0" applyFont="1" applyBorder="1" applyAlignment="1">
      <alignment vertical="center"/>
    </xf>
    <xf numFmtId="4" fontId="29" fillId="0" borderId="8" xfId="0" applyNumberFormat="1" applyFont="1" applyBorder="1" applyAlignment="1">
      <alignment vertical="center"/>
    </xf>
    <xf numFmtId="49" fontId="31" fillId="0" borderId="0" xfId="0" applyNumberFormat="1" applyFont="1" applyBorder="1" applyAlignment="1">
      <alignment vertical="center"/>
    </xf>
    <xf numFmtId="4" fontId="29" fillId="0" borderId="0" xfId="0" applyNumberFormat="1" applyFont="1" applyBorder="1" applyAlignment="1">
      <alignment vertical="center"/>
    </xf>
    <xf numFmtId="4" fontId="26" fillId="0" borderId="1" xfId="0" applyNumberFormat="1" applyFont="1" applyBorder="1" applyAlignment="1">
      <alignment vertical="center"/>
    </xf>
    <xf numFmtId="0" fontId="26" fillId="0" borderId="1" xfId="0" applyFont="1" applyBorder="1" applyAlignment="1">
      <alignment vertical="center"/>
    </xf>
    <xf numFmtId="4" fontId="29" fillId="0" borderId="1" xfId="0" applyNumberFormat="1" applyFont="1" applyBorder="1" applyAlignment="1">
      <alignment vertical="center"/>
    </xf>
    <xf numFmtId="4" fontId="29" fillId="0" borderId="0" xfId="0" applyNumberFormat="1" applyFont="1" applyBorder="1" applyAlignment="1">
      <alignment vertical="center"/>
    </xf>
    <xf numFmtId="0" fontId="32" fillId="0" borderId="0" xfId="0" applyFont="1" applyAlignment="1">
      <alignment vertical="center"/>
    </xf>
    <xf numFmtId="4" fontId="43" fillId="0" borderId="10" xfId="0" applyNumberFormat="1" applyFont="1" applyBorder="1" applyAlignment="1">
      <alignment vertical="center"/>
    </xf>
    <xf numFmtId="0" fontId="32" fillId="0" borderId="10" xfId="0" applyFont="1" applyBorder="1" applyAlignment="1">
      <alignment vertical="center"/>
    </xf>
    <xf numFmtId="4" fontId="11" fillId="6" borderId="47" xfId="0" applyNumberFormat="1" applyFont="1" applyFill="1" applyBorder="1" applyAlignment="1">
      <alignment horizontal="center" vertical="center"/>
    </xf>
    <xf numFmtId="4" fontId="11" fillId="6" borderId="11" xfId="0" applyNumberFormat="1" applyFont="1" applyFill="1" applyBorder="1" applyAlignment="1">
      <alignment horizontal="center" vertical="center"/>
    </xf>
    <xf numFmtId="4" fontId="11" fillId="6" borderId="48" xfId="0" applyNumberFormat="1" applyFont="1" applyFill="1" applyBorder="1" applyAlignment="1">
      <alignment horizontal="center" vertical="center"/>
    </xf>
    <xf numFmtId="4" fontId="3" fillId="6" borderId="47" xfId="0" applyNumberFormat="1" applyFont="1" applyFill="1" applyBorder="1" applyAlignment="1">
      <alignment horizontal="center" vertical="center"/>
    </xf>
    <xf numFmtId="4" fontId="11" fillId="0" borderId="48" xfId="0" applyNumberFormat="1" applyFont="1" applyBorder="1" applyAlignment="1">
      <alignment horizontal="center" vertical="center"/>
    </xf>
  </cellXfs>
  <cellStyles count="1">
    <cellStyle name="Normalno"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1395"/>
  <sheetViews>
    <sheetView tabSelected="1" view="pageBreakPreview" zoomScale="130" zoomScaleNormal="125" zoomScaleSheetLayoutView="130" workbookViewId="0">
      <selection activeCell="P27" sqref="P27"/>
    </sheetView>
  </sheetViews>
  <sheetFormatPr defaultRowHeight="12.75" x14ac:dyDescent="0.2"/>
  <cols>
    <col min="1" max="1" width="5.7109375" style="179" customWidth="1"/>
    <col min="2" max="2" width="47" style="180" customWidth="1"/>
    <col min="3" max="3" width="6.42578125" style="181" bestFit="1" customWidth="1"/>
    <col min="4" max="4" width="5.7109375" style="181" customWidth="1"/>
    <col min="5" max="5" width="2.7109375" style="182" customWidth="1"/>
    <col min="6" max="6" width="9.7109375" style="183" customWidth="1"/>
    <col min="7" max="7" width="2.7109375" style="182" customWidth="1"/>
    <col min="8" max="8" width="10.7109375" style="183" customWidth="1"/>
    <col min="9" max="9" width="2" style="182" customWidth="1"/>
    <col min="10" max="10" width="12.7109375" style="183" customWidth="1"/>
    <col min="11" max="11" width="10.7109375" style="241" customWidth="1"/>
    <col min="12" max="12" width="12.7109375" style="183" customWidth="1"/>
    <col min="13" max="13" width="3.7109375" style="183" customWidth="1"/>
    <col min="14" max="14" width="8.7109375" style="183" customWidth="1"/>
    <col min="15" max="15" width="3.7109375" style="183" customWidth="1"/>
    <col min="16" max="16" width="8.7109375" style="183" customWidth="1"/>
    <col min="17" max="16384" width="9.140625" style="182"/>
  </cols>
  <sheetData>
    <row r="2" spans="1:10" ht="13.5" thickBot="1" x14ac:dyDescent="0.25"/>
    <row r="3" spans="1:10" x14ac:dyDescent="0.2">
      <c r="A3" s="184"/>
      <c r="B3" s="185"/>
      <c r="C3" s="186"/>
      <c r="D3" s="186"/>
      <c r="E3" s="187"/>
      <c r="F3" s="188"/>
      <c r="G3" s="187"/>
      <c r="H3" s="188"/>
      <c r="I3" s="189"/>
    </row>
    <row r="4" spans="1:10" ht="18" customHeight="1" x14ac:dyDescent="0.4">
      <c r="A4" s="190" t="s">
        <v>289</v>
      </c>
      <c r="B4" s="191"/>
      <c r="C4" s="191"/>
      <c r="D4" s="191"/>
      <c r="E4" s="191"/>
      <c r="F4" s="191"/>
      <c r="G4" s="191"/>
      <c r="H4" s="191"/>
      <c r="I4" s="192"/>
    </row>
    <row r="5" spans="1:10" ht="12.75" customHeight="1" thickBot="1" x14ac:dyDescent="0.25">
      <c r="A5" s="193"/>
      <c r="B5" s="194"/>
      <c r="C5" s="195"/>
      <c r="D5" s="195"/>
      <c r="E5" s="196"/>
      <c r="F5" s="197"/>
      <c r="G5" s="196"/>
      <c r="H5" s="197"/>
      <c r="I5" s="198"/>
    </row>
    <row r="6" spans="1:10" ht="12.75" customHeight="1" x14ac:dyDescent="0.2"/>
    <row r="7" spans="1:10" ht="12.75" customHeight="1" x14ac:dyDescent="0.2"/>
    <row r="8" spans="1:10" ht="12.75" customHeight="1" x14ac:dyDescent="0.2">
      <c r="B8" s="199" t="s">
        <v>39</v>
      </c>
    </row>
    <row r="9" spans="1:10" ht="76.5" customHeight="1" x14ac:dyDescent="0.2">
      <c r="B9" s="200" t="s">
        <v>149</v>
      </c>
    </row>
    <row r="10" spans="1:10" x14ac:dyDescent="0.2">
      <c r="B10" s="200"/>
    </row>
    <row r="11" spans="1:10" ht="12.75" customHeight="1" x14ac:dyDescent="0.2">
      <c r="B11" s="201"/>
    </row>
    <row r="12" spans="1:10" ht="12.75" customHeight="1" x14ac:dyDescent="0.2">
      <c r="B12" s="202" t="s">
        <v>88</v>
      </c>
    </row>
    <row r="13" spans="1:10" ht="12.75" customHeight="1" x14ac:dyDescent="0.2">
      <c r="B13" s="203"/>
    </row>
    <row r="14" spans="1:10" ht="12.75" customHeight="1" x14ac:dyDescent="0.2">
      <c r="B14" s="203"/>
    </row>
    <row r="15" spans="1:10" ht="24.95" customHeight="1" x14ac:dyDescent="0.2">
      <c r="A15" s="204"/>
      <c r="B15" s="205"/>
      <c r="C15" s="206" t="s">
        <v>92</v>
      </c>
      <c r="D15" s="207"/>
      <c r="E15" s="208"/>
      <c r="F15" s="209" t="s">
        <v>96</v>
      </c>
      <c r="G15" s="210"/>
      <c r="H15" s="209" t="s">
        <v>91</v>
      </c>
      <c r="I15" s="211"/>
      <c r="J15" s="212"/>
    </row>
    <row r="16" spans="1:10" ht="13.5" thickBot="1" x14ac:dyDescent="0.25">
      <c r="A16" s="213"/>
      <c r="B16" s="214"/>
      <c r="C16" s="215"/>
      <c r="D16" s="216"/>
      <c r="E16" s="217"/>
      <c r="F16" s="218" t="s">
        <v>89</v>
      </c>
      <c r="G16" s="219"/>
      <c r="H16" s="218" t="s">
        <v>90</v>
      </c>
      <c r="I16" s="220"/>
    </row>
    <row r="17" spans="1:9" ht="12.75" customHeight="1" thickTop="1" x14ac:dyDescent="0.2">
      <c r="A17" s="221" t="s">
        <v>60</v>
      </c>
      <c r="B17" s="222" t="s">
        <v>268</v>
      </c>
      <c r="C17" s="223" t="s">
        <v>93</v>
      </c>
      <c r="D17" s="224"/>
      <c r="E17" s="225"/>
      <c r="F17" s="226">
        <v>187</v>
      </c>
      <c r="G17" s="227"/>
      <c r="H17" s="228">
        <v>8</v>
      </c>
      <c r="I17" s="229"/>
    </row>
    <row r="18" spans="1:9" ht="12.75" customHeight="1" x14ac:dyDescent="0.2">
      <c r="A18" s="230" t="s">
        <v>61</v>
      </c>
      <c r="B18" s="222" t="s">
        <v>269</v>
      </c>
      <c r="C18" s="223" t="s">
        <v>93</v>
      </c>
      <c r="D18" s="231"/>
      <c r="E18" s="232"/>
      <c r="F18" s="233">
        <v>200</v>
      </c>
      <c r="G18" s="234"/>
      <c r="H18" s="233">
        <v>10</v>
      </c>
      <c r="I18" s="235"/>
    </row>
    <row r="19" spans="1:9" ht="12.75" customHeight="1" x14ac:dyDescent="0.2">
      <c r="A19" s="230" t="s">
        <v>62</v>
      </c>
      <c r="B19" s="222" t="s">
        <v>270</v>
      </c>
      <c r="C19" s="223" t="s">
        <v>93</v>
      </c>
      <c r="D19" s="231"/>
      <c r="E19" s="232"/>
      <c r="F19" s="233">
        <v>77</v>
      </c>
      <c r="G19" s="234"/>
      <c r="H19" s="233">
        <v>3</v>
      </c>
      <c r="I19" s="235"/>
    </row>
    <row r="20" spans="1:9" ht="12.75" customHeight="1" x14ac:dyDescent="0.2">
      <c r="A20" s="230" t="s">
        <v>63</v>
      </c>
      <c r="B20" s="222" t="s">
        <v>271</v>
      </c>
      <c r="C20" s="223" t="s">
        <v>93</v>
      </c>
      <c r="D20" s="231"/>
      <c r="E20" s="232"/>
      <c r="F20" s="233">
        <v>102</v>
      </c>
      <c r="G20" s="234"/>
      <c r="H20" s="233">
        <v>4</v>
      </c>
      <c r="I20" s="235"/>
    </row>
    <row r="21" spans="1:9" ht="12.75" customHeight="1" x14ac:dyDescent="0.2">
      <c r="A21" s="230" t="s">
        <v>64</v>
      </c>
      <c r="B21" s="222" t="s">
        <v>272</v>
      </c>
      <c r="C21" s="223" t="s">
        <v>93</v>
      </c>
      <c r="D21" s="231"/>
      <c r="E21" s="232"/>
      <c r="F21" s="233">
        <v>92</v>
      </c>
      <c r="G21" s="234"/>
      <c r="H21" s="233">
        <v>3</v>
      </c>
      <c r="I21" s="235"/>
    </row>
    <row r="22" spans="1:9" ht="12.75" customHeight="1" x14ac:dyDescent="0.2">
      <c r="A22" s="230" t="s">
        <v>65</v>
      </c>
      <c r="B22" s="222" t="s">
        <v>273</v>
      </c>
      <c r="C22" s="223" t="s">
        <v>93</v>
      </c>
      <c r="D22" s="231"/>
      <c r="E22" s="232"/>
      <c r="F22" s="233">
        <v>113</v>
      </c>
      <c r="G22" s="234"/>
      <c r="H22" s="233">
        <v>4</v>
      </c>
      <c r="I22" s="235"/>
    </row>
    <row r="23" spans="1:9" ht="12.75" customHeight="1" x14ac:dyDescent="0.2">
      <c r="A23" s="230" t="s">
        <v>66</v>
      </c>
      <c r="B23" s="222" t="s">
        <v>274</v>
      </c>
      <c r="C23" s="223" t="s">
        <v>287</v>
      </c>
      <c r="D23" s="231"/>
      <c r="E23" s="232"/>
      <c r="F23" s="233">
        <v>234</v>
      </c>
      <c r="G23" s="234"/>
      <c r="H23" s="233">
        <v>9</v>
      </c>
      <c r="I23" s="235"/>
    </row>
    <row r="24" spans="1:9" ht="12.75" customHeight="1" x14ac:dyDescent="0.2">
      <c r="A24" s="230" t="s">
        <v>67</v>
      </c>
      <c r="B24" s="222" t="s">
        <v>275</v>
      </c>
      <c r="C24" s="223" t="s">
        <v>287</v>
      </c>
      <c r="D24" s="231"/>
      <c r="E24" s="232"/>
      <c r="F24" s="233">
        <v>546</v>
      </c>
      <c r="G24" s="234"/>
      <c r="H24" s="233">
        <v>19</v>
      </c>
      <c r="I24" s="235"/>
    </row>
    <row r="25" spans="1:9" ht="12.75" customHeight="1" x14ac:dyDescent="0.2">
      <c r="A25" s="230" t="s">
        <v>5</v>
      </c>
      <c r="B25" s="222" t="s">
        <v>224</v>
      </c>
      <c r="C25" s="223" t="s">
        <v>93</v>
      </c>
      <c r="D25" s="231"/>
      <c r="E25" s="232"/>
      <c r="F25" s="233">
        <v>432</v>
      </c>
      <c r="G25" s="234"/>
      <c r="H25" s="233">
        <v>16</v>
      </c>
      <c r="I25" s="235"/>
    </row>
    <row r="26" spans="1:9" ht="12.75" customHeight="1" x14ac:dyDescent="0.2">
      <c r="A26" s="230" t="s">
        <v>68</v>
      </c>
      <c r="B26" s="222" t="s">
        <v>179</v>
      </c>
      <c r="C26" s="223" t="s">
        <v>93</v>
      </c>
      <c r="D26" s="231"/>
      <c r="E26" s="232"/>
      <c r="F26" s="233">
        <v>133</v>
      </c>
      <c r="G26" s="234"/>
      <c r="H26" s="233">
        <v>6</v>
      </c>
      <c r="I26" s="235"/>
    </row>
    <row r="27" spans="1:9" ht="12.75" customHeight="1" x14ac:dyDescent="0.2">
      <c r="A27" s="230" t="s">
        <v>69</v>
      </c>
      <c r="B27" s="222" t="s">
        <v>276</v>
      </c>
      <c r="C27" s="223" t="s">
        <v>93</v>
      </c>
      <c r="D27" s="231"/>
      <c r="E27" s="232"/>
      <c r="F27" s="233">
        <v>60</v>
      </c>
      <c r="G27" s="234"/>
      <c r="H27" s="233">
        <v>3</v>
      </c>
      <c r="I27" s="235"/>
    </row>
    <row r="28" spans="1:9" ht="12.75" customHeight="1" x14ac:dyDescent="0.2">
      <c r="A28" s="230" t="s">
        <v>70</v>
      </c>
      <c r="B28" s="222" t="s">
        <v>277</v>
      </c>
      <c r="C28" s="223" t="s">
        <v>93</v>
      </c>
      <c r="D28" s="231"/>
      <c r="E28" s="232"/>
      <c r="F28" s="233">
        <v>58</v>
      </c>
      <c r="G28" s="234"/>
      <c r="H28" s="233">
        <v>3</v>
      </c>
      <c r="I28" s="235"/>
    </row>
    <row r="29" spans="1:9" ht="12.75" customHeight="1" x14ac:dyDescent="0.2">
      <c r="A29" s="230" t="s">
        <v>71</v>
      </c>
      <c r="B29" s="236" t="s">
        <v>206</v>
      </c>
      <c r="C29" s="223" t="s">
        <v>8</v>
      </c>
      <c r="D29" s="231"/>
      <c r="E29" s="237"/>
      <c r="F29" s="233">
        <v>106</v>
      </c>
      <c r="G29" s="235"/>
      <c r="H29" s="233">
        <v>5</v>
      </c>
      <c r="I29" s="235"/>
    </row>
    <row r="30" spans="1:9" ht="12.75" customHeight="1" x14ac:dyDescent="0.2">
      <c r="A30" s="238" t="s">
        <v>228</v>
      </c>
      <c r="B30" s="222" t="s">
        <v>278</v>
      </c>
      <c r="C30" s="223" t="s">
        <v>5</v>
      </c>
      <c r="D30" s="239"/>
      <c r="E30" s="240"/>
      <c r="F30" s="233">
        <v>155</v>
      </c>
      <c r="G30" s="235"/>
      <c r="H30" s="233">
        <v>6</v>
      </c>
      <c r="I30" s="235"/>
    </row>
    <row r="31" spans="1:9" ht="12.75" customHeight="1" x14ac:dyDescent="0.2">
      <c r="A31" s="238" t="s">
        <v>229</v>
      </c>
      <c r="B31" s="222" t="s">
        <v>279</v>
      </c>
      <c r="C31" s="223" t="s">
        <v>93</v>
      </c>
      <c r="D31" s="239"/>
      <c r="E31" s="240"/>
      <c r="F31" s="233">
        <v>200</v>
      </c>
      <c r="G31" s="235"/>
      <c r="H31" s="233">
        <v>7</v>
      </c>
      <c r="I31" s="235"/>
    </row>
    <row r="32" spans="1:9" ht="12.75" customHeight="1" x14ac:dyDescent="0.2">
      <c r="A32" s="238" t="s">
        <v>230</v>
      </c>
      <c r="B32" s="222" t="s">
        <v>280</v>
      </c>
      <c r="C32" s="223" t="s">
        <v>5</v>
      </c>
      <c r="D32" s="239"/>
      <c r="E32" s="240"/>
      <c r="F32" s="233">
        <v>117</v>
      </c>
      <c r="G32" s="232"/>
      <c r="H32" s="233">
        <v>5</v>
      </c>
      <c r="I32" s="232"/>
    </row>
    <row r="33" spans="1:16" ht="12.75" customHeight="1" x14ac:dyDescent="0.2">
      <c r="A33" s="230" t="s">
        <v>267</v>
      </c>
      <c r="B33" s="222" t="s">
        <v>281</v>
      </c>
      <c r="C33" s="223" t="s">
        <v>5</v>
      </c>
      <c r="D33" s="231"/>
      <c r="E33" s="232"/>
      <c r="F33" s="233">
        <v>243</v>
      </c>
      <c r="G33" s="235"/>
      <c r="H33" s="233">
        <v>8</v>
      </c>
      <c r="I33" s="235"/>
    </row>
    <row r="34" spans="1:16" ht="12.75" customHeight="1" thickBot="1" x14ac:dyDescent="0.25">
      <c r="A34" s="242" t="s">
        <v>292</v>
      </c>
      <c r="B34" s="243" t="s">
        <v>293</v>
      </c>
      <c r="C34" s="215" t="s">
        <v>93</v>
      </c>
      <c r="D34" s="244"/>
      <c r="E34" s="245"/>
      <c r="F34" s="246">
        <v>110</v>
      </c>
      <c r="G34" s="247"/>
      <c r="H34" s="246">
        <v>5</v>
      </c>
      <c r="I34" s="247"/>
    </row>
    <row r="35" spans="1:16" ht="20.100000000000001" customHeight="1" thickTop="1" x14ac:dyDescent="0.2">
      <c r="A35" s="248"/>
      <c r="B35" s="249" t="s">
        <v>36</v>
      </c>
      <c r="C35" s="250"/>
      <c r="D35" s="251"/>
      <c r="E35" s="252"/>
      <c r="F35" s="226">
        <f>SUM(F17:G34)</f>
        <v>3165</v>
      </c>
      <c r="G35" s="227"/>
      <c r="H35" s="226">
        <f>SUM(H17:I34)</f>
        <v>124</v>
      </c>
      <c r="I35" s="253"/>
    </row>
    <row r="36" spans="1:16" ht="12.75" customHeight="1" x14ac:dyDescent="0.2"/>
    <row r="37" spans="1:16" ht="12.75" customHeight="1" x14ac:dyDescent="0.2"/>
    <row r="38" spans="1:16" ht="12.75" customHeight="1" x14ac:dyDescent="0.2"/>
    <row r="39" spans="1:16" ht="12.75" customHeight="1" x14ac:dyDescent="0.2"/>
    <row r="40" spans="1:16" ht="12.75" customHeight="1" x14ac:dyDescent="0.2"/>
    <row r="41" spans="1:16" ht="12.75" customHeight="1" x14ac:dyDescent="0.2"/>
    <row r="42" spans="1:16" ht="12.75" customHeight="1" x14ac:dyDescent="0.2"/>
    <row r="43" spans="1:16" ht="12.75" customHeight="1" x14ac:dyDescent="0.2"/>
    <row r="44" spans="1:16" ht="12.75" customHeight="1" x14ac:dyDescent="0.2"/>
    <row r="45" spans="1:16" ht="12.75" customHeight="1" x14ac:dyDescent="0.2"/>
    <row r="46" spans="1:16" s="262" customFormat="1" ht="20.100000000000001" customHeight="1" x14ac:dyDescent="0.2">
      <c r="A46" s="254" t="s">
        <v>5</v>
      </c>
      <c r="B46" s="255" t="s">
        <v>6</v>
      </c>
      <c r="C46" s="256"/>
      <c r="D46" s="256"/>
      <c r="E46" s="257"/>
      <c r="F46" s="258"/>
      <c r="G46" s="257"/>
      <c r="H46" s="258"/>
      <c r="I46" s="259"/>
      <c r="J46" s="260"/>
      <c r="K46" s="261"/>
      <c r="L46" s="260"/>
      <c r="M46" s="260"/>
      <c r="N46" s="260"/>
      <c r="O46" s="260"/>
      <c r="P46" s="260"/>
    </row>
    <row r="47" spans="1:16" ht="12.75" customHeight="1" x14ac:dyDescent="0.2"/>
    <row r="48" spans="1:16" ht="12.75" customHeight="1" x14ac:dyDescent="0.2">
      <c r="F48" s="179"/>
      <c r="G48" s="180"/>
      <c r="H48" s="181"/>
      <c r="I48" s="181"/>
      <c r="J48" s="182"/>
      <c r="L48" s="182"/>
      <c r="N48" s="182"/>
    </row>
    <row r="49" spans="1:9" ht="117" customHeight="1" x14ac:dyDescent="0.2">
      <c r="A49" s="179" t="s">
        <v>25</v>
      </c>
      <c r="B49" s="263" t="s">
        <v>248</v>
      </c>
      <c r="C49" s="264" t="s">
        <v>1</v>
      </c>
      <c r="D49" s="265">
        <f>SUM(D50:D67)</f>
        <v>98</v>
      </c>
      <c r="E49" s="266"/>
      <c r="F49" s="267"/>
      <c r="G49" s="267"/>
      <c r="H49" s="267"/>
      <c r="I49" s="266"/>
    </row>
    <row r="50" spans="1:9" x14ac:dyDescent="0.2">
      <c r="A50" s="268" t="s">
        <v>60</v>
      </c>
      <c r="B50" s="269" t="str">
        <f t="shared" ref="B50:B66" si="0" xml:space="preserve"> B17</f>
        <v>* Ulica: Zatonska - odvojak 9 (oznaka ZAT-O9)</v>
      </c>
      <c r="C50" s="270" t="s">
        <v>1</v>
      </c>
      <c r="D50" s="271">
        <f>'ULAZNI PODACI'!D30</f>
        <v>0</v>
      </c>
      <c r="E50" s="272"/>
      <c r="F50" s="273"/>
      <c r="G50" s="272"/>
      <c r="H50" s="273"/>
      <c r="I50" s="272"/>
    </row>
    <row r="51" spans="1:9" x14ac:dyDescent="0.2">
      <c r="A51" s="268" t="s">
        <v>61</v>
      </c>
      <c r="B51" s="274" t="str">
        <f t="shared" si="0"/>
        <v>* Ulica: Zatonska - odvojak 10 (oznaka ZAT-O10)</v>
      </c>
      <c r="C51" s="270" t="s">
        <v>1</v>
      </c>
      <c r="D51" s="271">
        <f>'ULAZNI PODACI'!D31</f>
        <v>0</v>
      </c>
      <c r="E51" s="272"/>
      <c r="F51" s="273"/>
      <c r="G51" s="272"/>
      <c r="H51" s="273"/>
      <c r="I51" s="272"/>
    </row>
    <row r="52" spans="1:9" x14ac:dyDescent="0.2">
      <c r="A52" s="268" t="s">
        <v>62</v>
      </c>
      <c r="B52" s="274" t="str">
        <f t="shared" si="0"/>
        <v>* Ulica: Zatonska - odvojak 11 (oznaka ZAT-O11)</v>
      </c>
      <c r="C52" s="270" t="s">
        <v>1</v>
      </c>
      <c r="D52" s="271">
        <f>'ULAZNI PODACI'!D32</f>
        <v>0</v>
      </c>
      <c r="E52" s="272"/>
      <c r="F52" s="273"/>
      <c r="G52" s="272"/>
      <c r="H52" s="273"/>
      <c r="I52" s="272"/>
    </row>
    <row r="53" spans="1:9" x14ac:dyDescent="0.2">
      <c r="A53" s="268" t="s">
        <v>63</v>
      </c>
      <c r="B53" s="274" t="str">
        <f t="shared" si="0"/>
        <v>* Ulica: Zatonska - odvojak 12 (oznaka ZAT-O12)</v>
      </c>
      <c r="C53" s="270" t="s">
        <v>1</v>
      </c>
      <c r="D53" s="271">
        <f>'ULAZNI PODACI'!D33</f>
        <v>0</v>
      </c>
      <c r="E53" s="272"/>
      <c r="F53" s="273"/>
      <c r="G53" s="272"/>
      <c r="H53" s="273"/>
      <c r="I53" s="272"/>
    </row>
    <row r="54" spans="1:9" x14ac:dyDescent="0.2">
      <c r="A54" s="268" t="s">
        <v>64</v>
      </c>
      <c r="B54" s="274" t="str">
        <f t="shared" si="0"/>
        <v>* Ulica: Zatonska - odvojak 13 (oznaka ZAT-O13)</v>
      </c>
      <c r="C54" s="270" t="s">
        <v>1</v>
      </c>
      <c r="D54" s="271">
        <f>'ULAZNI PODACI'!D34</f>
        <v>0</v>
      </c>
      <c r="E54" s="272"/>
      <c r="F54" s="273"/>
      <c r="G54" s="272"/>
      <c r="H54" s="273"/>
      <c r="I54" s="272"/>
    </row>
    <row r="55" spans="1:9" x14ac:dyDescent="0.2">
      <c r="A55" s="268" t="s">
        <v>65</v>
      </c>
      <c r="B55" s="274" t="str">
        <f t="shared" si="0"/>
        <v>* Ulica: Zatonska - odvojak 14 (oznaka ZAT-O14)</v>
      </c>
      <c r="C55" s="270" t="s">
        <v>1</v>
      </c>
      <c r="D55" s="271">
        <f>'ULAZNI PODACI'!D35</f>
        <v>0</v>
      </c>
      <c r="E55" s="272"/>
      <c r="F55" s="273"/>
      <c r="G55" s="272"/>
      <c r="H55" s="273"/>
      <c r="I55" s="272"/>
    </row>
    <row r="56" spans="1:9" x14ac:dyDescent="0.2">
      <c r="A56" s="268" t="s">
        <v>66</v>
      </c>
      <c r="B56" s="274" t="str">
        <f t="shared" si="0"/>
        <v>* Ulica: Zatonska - odvojak 15 (oznaka ZAT-O15)</v>
      </c>
      <c r="C56" s="270" t="s">
        <v>1</v>
      </c>
      <c r="D56" s="271">
        <f>'ULAZNI PODACI'!D36</f>
        <v>0</v>
      </c>
      <c r="E56" s="272"/>
      <c r="F56" s="273"/>
      <c r="G56" s="272"/>
      <c r="H56" s="273"/>
      <c r="I56" s="272"/>
    </row>
    <row r="57" spans="1:9" x14ac:dyDescent="0.2">
      <c r="A57" s="268" t="s">
        <v>67</v>
      </c>
      <c r="B57" s="274" t="str">
        <f t="shared" si="0"/>
        <v>* Ulica: Zatonska - odvojak 16 (oznaka ZAT-O16)</v>
      </c>
      <c r="C57" s="270" t="s">
        <v>1</v>
      </c>
      <c r="D57" s="271">
        <f>'ULAZNI PODACI'!D37</f>
        <v>0</v>
      </c>
      <c r="E57" s="272"/>
      <c r="F57" s="273"/>
      <c r="G57" s="272"/>
      <c r="H57" s="273"/>
      <c r="I57" s="272"/>
    </row>
    <row r="58" spans="1:9" x14ac:dyDescent="0.2">
      <c r="A58" s="268" t="s">
        <v>5</v>
      </c>
      <c r="B58" s="274" t="str">
        <f t="shared" si="0"/>
        <v>* Ulica: Ante Starčevića i Lička - odvojci (oznaka POL)</v>
      </c>
      <c r="C58" s="270" t="s">
        <v>1</v>
      </c>
      <c r="D58" s="271">
        <f>'ULAZNI PODACI'!D38</f>
        <v>0</v>
      </c>
      <c r="E58" s="272"/>
      <c r="F58" s="273"/>
      <c r="G58" s="272"/>
      <c r="H58" s="273"/>
      <c r="I58" s="272"/>
    </row>
    <row r="59" spans="1:9" x14ac:dyDescent="0.2">
      <c r="A59" s="268" t="s">
        <v>68</v>
      </c>
      <c r="B59" s="274" t="str">
        <f t="shared" si="0"/>
        <v>* Ulica: Prve primorske čete - odvojak (oznaka PPČ)</v>
      </c>
      <c r="C59" s="270" t="s">
        <v>1</v>
      </c>
      <c r="D59" s="271">
        <f>'ULAZNI PODACI'!D39</f>
        <v>0</v>
      </c>
      <c r="E59" s="272"/>
      <c r="F59" s="273"/>
      <c r="G59" s="272"/>
      <c r="H59" s="273"/>
      <c r="I59" s="272"/>
    </row>
    <row r="60" spans="1:9" x14ac:dyDescent="0.2">
      <c r="A60" s="268" t="s">
        <v>69</v>
      </c>
      <c r="B60" s="274" t="str">
        <f t="shared" si="0"/>
        <v>* Ulica: Ruđera Boškovića - odvojak 1 (oznaka RB-O1)</v>
      </c>
      <c r="C60" s="270" t="s">
        <v>1</v>
      </c>
      <c r="D60" s="271">
        <f>'ULAZNI PODACI'!D40</f>
        <v>0</v>
      </c>
      <c r="E60" s="272"/>
      <c r="F60" s="273"/>
      <c r="G60" s="272"/>
      <c r="H60" s="273"/>
      <c r="I60" s="272"/>
    </row>
    <row r="61" spans="1:9" x14ac:dyDescent="0.2">
      <c r="A61" s="268" t="s">
        <v>70</v>
      </c>
      <c r="B61" s="274" t="str">
        <f t="shared" si="0"/>
        <v>* Ulica: Ruđera Boškovića - odvojak 2 (oznaka RB-O2)</v>
      </c>
      <c r="C61" s="270" t="s">
        <v>1</v>
      </c>
      <c r="D61" s="271">
        <f>'ULAZNI PODACI'!D41</f>
        <v>0</v>
      </c>
      <c r="E61" s="272"/>
      <c r="F61" s="273"/>
      <c r="G61" s="272"/>
      <c r="H61" s="273"/>
      <c r="I61" s="272"/>
    </row>
    <row r="62" spans="1:9" x14ac:dyDescent="0.2">
      <c r="A62" s="268" t="s">
        <v>71</v>
      </c>
      <c r="B62" s="274" t="str">
        <f t="shared" si="0"/>
        <v>* Ulica: Ljudevita Gaja (oznaka LJG)</v>
      </c>
      <c r="C62" s="270" t="s">
        <v>1</v>
      </c>
      <c r="D62" s="271">
        <f>'ULAZNI PODACI'!D42</f>
        <v>0</v>
      </c>
      <c r="E62" s="272"/>
      <c r="F62" s="273"/>
      <c r="G62" s="272"/>
      <c r="H62" s="273"/>
      <c r="I62" s="272"/>
    </row>
    <row r="63" spans="1:9" x14ac:dyDescent="0.2">
      <c r="A63" s="268" t="s">
        <v>228</v>
      </c>
      <c r="B63" s="274" t="str">
        <f t="shared" si="0"/>
        <v>* Ulica: J.Š. Akabe - odvojak (oznaka JŠA-O)</v>
      </c>
      <c r="C63" s="270" t="s">
        <v>1</v>
      </c>
      <c r="D63" s="271">
        <f>'ULAZNI PODACI'!D43</f>
        <v>0</v>
      </c>
      <c r="E63" s="272"/>
      <c r="F63" s="273"/>
      <c r="G63" s="272"/>
      <c r="H63" s="273"/>
      <c r="I63" s="272"/>
    </row>
    <row r="64" spans="1:9" x14ac:dyDescent="0.2">
      <c r="A64" s="268" t="s">
        <v>229</v>
      </c>
      <c r="B64" s="274" t="str">
        <f t="shared" si="0"/>
        <v>* Ulica: Miroslava Krleže - odvojak (oznaka MK-O)</v>
      </c>
      <c r="C64" s="270" t="s">
        <v>1</v>
      </c>
      <c r="D64" s="271">
        <f>'ULAZNI PODACI'!D44</f>
        <v>0</v>
      </c>
      <c r="E64" s="272"/>
      <c r="F64" s="273"/>
      <c r="G64" s="272"/>
      <c r="H64" s="273"/>
      <c r="I64" s="272"/>
    </row>
    <row r="65" spans="1:9" x14ac:dyDescent="0.2">
      <c r="A65" s="268" t="s">
        <v>230</v>
      </c>
      <c r="B65" s="274" t="str">
        <f t="shared" si="0"/>
        <v>* Ulica: Lička - odvojak (oznaka LIČ-O)</v>
      </c>
      <c r="C65" s="270" t="s">
        <v>1</v>
      </c>
      <c r="D65" s="271">
        <f>'ULAZNI PODACI'!D45</f>
        <v>0</v>
      </c>
      <c r="E65" s="272"/>
      <c r="F65" s="273"/>
      <c r="G65" s="272"/>
      <c r="H65" s="273"/>
      <c r="I65" s="272"/>
    </row>
    <row r="66" spans="1:9" x14ac:dyDescent="0.2">
      <c r="A66" s="268" t="s">
        <v>267</v>
      </c>
      <c r="B66" s="274" t="str">
        <f t="shared" si="0"/>
        <v>* Ulica: Obrove - odvojak (oznaka OBR-O)</v>
      </c>
      <c r="C66" s="270" t="s">
        <v>1</v>
      </c>
      <c r="D66" s="271">
        <f>'ULAZNI PODACI'!D46</f>
        <v>0</v>
      </c>
      <c r="E66" s="272"/>
      <c r="F66" s="273"/>
      <c r="G66" s="272"/>
      <c r="H66" s="273"/>
      <c r="I66" s="272"/>
    </row>
    <row r="67" spans="1:9" x14ac:dyDescent="0.2">
      <c r="A67" s="268" t="s">
        <v>292</v>
      </c>
      <c r="B67" s="274" t="str">
        <f t="shared" ref="B67" si="1" xml:space="preserve"> B34</f>
        <v>* Ulica: ostalo, raskrižja (oznaka OST)</v>
      </c>
      <c r="C67" s="270" t="s">
        <v>1</v>
      </c>
      <c r="D67" s="271">
        <f>'ULAZNI PODACI'!D47</f>
        <v>98</v>
      </c>
      <c r="E67" s="272"/>
      <c r="F67" s="273"/>
      <c r="G67" s="272"/>
      <c r="H67" s="273"/>
      <c r="I67" s="272"/>
    </row>
    <row r="68" spans="1:9" x14ac:dyDescent="0.2">
      <c r="C68" s="275"/>
      <c r="D68" s="275"/>
      <c r="E68" s="276"/>
      <c r="F68" s="212"/>
      <c r="G68" s="276"/>
      <c r="H68" s="212"/>
      <c r="I68" s="276"/>
    </row>
    <row r="69" spans="1:9" x14ac:dyDescent="0.2">
      <c r="C69" s="275"/>
      <c r="D69" s="275"/>
      <c r="E69" s="276"/>
      <c r="F69" s="212"/>
      <c r="G69" s="276"/>
      <c r="H69" s="212"/>
      <c r="I69" s="276"/>
    </row>
    <row r="70" spans="1:9" ht="114.75" x14ac:dyDescent="0.2">
      <c r="A70" s="179" t="s">
        <v>18</v>
      </c>
      <c r="B70" s="263" t="s">
        <v>249</v>
      </c>
      <c r="C70" s="264" t="s">
        <v>1</v>
      </c>
      <c r="D70" s="265">
        <f>SUM(D71:D88)</f>
        <v>3691</v>
      </c>
      <c r="E70" s="266"/>
      <c r="F70" s="267"/>
      <c r="G70" s="267"/>
      <c r="H70" s="267"/>
      <c r="I70" s="266"/>
    </row>
    <row r="71" spans="1:9" x14ac:dyDescent="0.2">
      <c r="A71" s="268" t="s">
        <v>60</v>
      </c>
      <c r="B71" s="269" t="str">
        <f t="shared" ref="B71:B86" si="2">B17</f>
        <v>* Ulica: Zatonska - odvojak 9 (oznaka ZAT-O9)</v>
      </c>
      <c r="C71" s="270" t="s">
        <v>1</v>
      </c>
      <c r="D71" s="271">
        <f>'ULAZNI PODACI'!E30</f>
        <v>255</v>
      </c>
      <c r="E71" s="272"/>
      <c r="F71" s="273"/>
      <c r="G71" s="272"/>
      <c r="H71" s="273"/>
      <c r="I71" s="272"/>
    </row>
    <row r="72" spans="1:9" x14ac:dyDescent="0.2">
      <c r="A72" s="268" t="s">
        <v>61</v>
      </c>
      <c r="B72" s="269" t="str">
        <f t="shared" si="2"/>
        <v>* Ulica: Zatonska - odvojak 10 (oznaka ZAT-O10)</v>
      </c>
      <c r="C72" s="270" t="s">
        <v>1</v>
      </c>
      <c r="D72" s="271">
        <f>'ULAZNI PODACI'!E31</f>
        <v>260</v>
      </c>
      <c r="E72" s="272"/>
      <c r="F72" s="273"/>
      <c r="G72" s="272"/>
      <c r="H72" s="273"/>
      <c r="I72" s="272"/>
    </row>
    <row r="73" spans="1:9" x14ac:dyDescent="0.2">
      <c r="A73" s="268" t="s">
        <v>62</v>
      </c>
      <c r="B73" s="269" t="str">
        <f t="shared" si="2"/>
        <v>* Ulica: Zatonska - odvojak 11 (oznaka ZAT-O11)</v>
      </c>
      <c r="C73" s="270" t="s">
        <v>1</v>
      </c>
      <c r="D73" s="271">
        <f>'ULAZNI PODACI'!E32</f>
        <v>95</v>
      </c>
      <c r="E73" s="272"/>
      <c r="F73" s="273"/>
      <c r="G73" s="272"/>
      <c r="H73" s="273"/>
      <c r="I73" s="272"/>
    </row>
    <row r="74" spans="1:9" x14ac:dyDescent="0.2">
      <c r="A74" s="268" t="s">
        <v>63</v>
      </c>
      <c r="B74" s="269" t="str">
        <f t="shared" si="2"/>
        <v>* Ulica: Zatonska - odvojak 12 (oznaka ZAT-O12)</v>
      </c>
      <c r="C74" s="270" t="s">
        <v>1</v>
      </c>
      <c r="D74" s="271">
        <f>'ULAZNI PODACI'!E33</f>
        <v>126</v>
      </c>
      <c r="E74" s="272"/>
      <c r="F74" s="273"/>
      <c r="G74" s="272"/>
      <c r="H74" s="273"/>
      <c r="I74" s="272"/>
    </row>
    <row r="75" spans="1:9" x14ac:dyDescent="0.2">
      <c r="A75" s="268" t="s">
        <v>64</v>
      </c>
      <c r="B75" s="269" t="str">
        <f t="shared" si="2"/>
        <v>* Ulica: Zatonska - odvojak 13 (oznaka ZAT-O13)</v>
      </c>
      <c r="C75" s="270" t="s">
        <v>1</v>
      </c>
      <c r="D75" s="271">
        <f>'ULAZNI PODACI'!E34</f>
        <v>110</v>
      </c>
      <c r="E75" s="272"/>
      <c r="F75" s="273"/>
      <c r="G75" s="272"/>
      <c r="H75" s="273"/>
      <c r="I75" s="272"/>
    </row>
    <row r="76" spans="1:9" x14ac:dyDescent="0.2">
      <c r="A76" s="268" t="s">
        <v>65</v>
      </c>
      <c r="B76" s="269" t="str">
        <f t="shared" si="2"/>
        <v>* Ulica: Zatonska - odvojak 14 (oznaka ZAT-O14)</v>
      </c>
      <c r="C76" s="270" t="s">
        <v>1</v>
      </c>
      <c r="D76" s="271">
        <f>'ULAZNI PODACI'!E35</f>
        <v>137</v>
      </c>
      <c r="E76" s="272"/>
      <c r="F76" s="273"/>
      <c r="G76" s="272"/>
      <c r="H76" s="273"/>
      <c r="I76" s="272"/>
    </row>
    <row r="77" spans="1:9" x14ac:dyDescent="0.2">
      <c r="A77" s="268" t="s">
        <v>66</v>
      </c>
      <c r="B77" s="269" t="str">
        <f t="shared" si="2"/>
        <v>* Ulica: Zatonska - odvojak 15 (oznaka ZAT-O15)</v>
      </c>
      <c r="C77" s="270" t="s">
        <v>1</v>
      </c>
      <c r="D77" s="271">
        <f>'ULAZNI PODACI'!E36</f>
        <v>288</v>
      </c>
      <c r="E77" s="272"/>
      <c r="F77" s="273"/>
      <c r="G77" s="272"/>
      <c r="H77" s="273"/>
      <c r="I77" s="272"/>
    </row>
    <row r="78" spans="1:9" x14ac:dyDescent="0.2">
      <c r="A78" s="268" t="s">
        <v>67</v>
      </c>
      <c r="B78" s="269" t="str">
        <f t="shared" si="2"/>
        <v>* Ulica: Zatonska - odvojak 16 (oznaka ZAT-O16)</v>
      </c>
      <c r="C78" s="270" t="s">
        <v>1</v>
      </c>
      <c r="D78" s="271">
        <f>'ULAZNI PODACI'!E37</f>
        <v>669</v>
      </c>
      <c r="E78" s="272"/>
      <c r="F78" s="273"/>
      <c r="G78" s="272"/>
      <c r="H78" s="273"/>
      <c r="I78" s="272"/>
    </row>
    <row r="79" spans="1:9" x14ac:dyDescent="0.2">
      <c r="A79" s="268" t="s">
        <v>5</v>
      </c>
      <c r="B79" s="269" t="str">
        <f t="shared" si="2"/>
        <v>* Ulica: Ante Starčevića i Lička - odvojci (oznaka POL)</v>
      </c>
      <c r="C79" s="270" t="s">
        <v>1</v>
      </c>
      <c r="D79" s="271">
        <f>'ULAZNI PODACI'!E38</f>
        <v>528</v>
      </c>
      <c r="E79" s="272"/>
      <c r="F79" s="273"/>
      <c r="G79" s="272"/>
      <c r="H79" s="273"/>
      <c r="I79" s="272"/>
    </row>
    <row r="80" spans="1:9" x14ac:dyDescent="0.2">
      <c r="A80" s="268" t="s">
        <v>68</v>
      </c>
      <c r="B80" s="269" t="str">
        <f t="shared" si="2"/>
        <v>* Ulica: Prve primorske čete - odvojak (oznaka PPČ)</v>
      </c>
      <c r="C80" s="270" t="s">
        <v>1</v>
      </c>
      <c r="D80" s="271">
        <f>'ULAZNI PODACI'!E39</f>
        <v>177</v>
      </c>
      <c r="E80" s="272"/>
      <c r="F80" s="273"/>
      <c r="G80" s="272"/>
      <c r="H80" s="273"/>
      <c r="I80" s="272"/>
    </row>
    <row r="81" spans="1:9" x14ac:dyDescent="0.2">
      <c r="A81" s="268" t="s">
        <v>69</v>
      </c>
      <c r="B81" s="269" t="str">
        <f t="shared" si="2"/>
        <v>* Ulica: Ruđera Boškovića - odvojak 1 (oznaka RB-O1)</v>
      </c>
      <c r="C81" s="270" t="s">
        <v>1</v>
      </c>
      <c r="D81" s="271">
        <f>'ULAZNI PODACI'!E40</f>
        <v>75</v>
      </c>
      <c r="E81" s="272"/>
      <c r="F81" s="273"/>
      <c r="G81" s="272"/>
      <c r="H81" s="273"/>
      <c r="I81" s="272"/>
    </row>
    <row r="82" spans="1:9" x14ac:dyDescent="0.2">
      <c r="A82" s="268" t="s">
        <v>70</v>
      </c>
      <c r="B82" s="269" t="str">
        <f t="shared" si="2"/>
        <v>* Ulica: Ruđera Boškovića - odvojak 2 (oznaka RB-O2)</v>
      </c>
      <c r="C82" s="270" t="s">
        <v>1</v>
      </c>
      <c r="D82" s="271">
        <f>'ULAZNI PODACI'!E41</f>
        <v>88</v>
      </c>
      <c r="E82" s="272"/>
      <c r="F82" s="273"/>
      <c r="G82" s="272"/>
      <c r="H82" s="273"/>
      <c r="I82" s="272"/>
    </row>
    <row r="83" spans="1:9" x14ac:dyDescent="0.2">
      <c r="A83" s="268" t="s">
        <v>71</v>
      </c>
      <c r="B83" s="269" t="str">
        <f t="shared" si="2"/>
        <v>* Ulica: Ljudevita Gaja (oznaka LJG)</v>
      </c>
      <c r="C83" s="270" t="s">
        <v>1</v>
      </c>
      <c r="D83" s="271">
        <f>'ULAZNI PODACI'!E42</f>
        <v>0</v>
      </c>
      <c r="E83" s="272"/>
      <c r="F83" s="273"/>
      <c r="G83" s="272"/>
      <c r="H83" s="273"/>
      <c r="I83" s="272"/>
    </row>
    <row r="84" spans="1:9" x14ac:dyDescent="0.2">
      <c r="A84" s="268" t="s">
        <v>228</v>
      </c>
      <c r="B84" s="269" t="str">
        <f t="shared" si="2"/>
        <v>* Ulica: J.Š. Akabe - odvojak (oznaka JŠA-O)</v>
      </c>
      <c r="C84" s="270" t="s">
        <v>1</v>
      </c>
      <c r="D84" s="271">
        <f>'ULAZNI PODACI'!E43</f>
        <v>191</v>
      </c>
      <c r="E84" s="272"/>
      <c r="F84" s="273"/>
      <c r="G84" s="272"/>
      <c r="H84" s="273"/>
      <c r="I84" s="272"/>
    </row>
    <row r="85" spans="1:9" x14ac:dyDescent="0.2">
      <c r="A85" s="268" t="s">
        <v>229</v>
      </c>
      <c r="B85" s="269" t="str">
        <f t="shared" si="2"/>
        <v>* Ulica: Miroslava Krleže - odvojak (oznaka MK-O)</v>
      </c>
      <c r="C85" s="270" t="s">
        <v>1</v>
      </c>
      <c r="D85" s="271">
        <f>'ULAZNI PODACI'!E44</f>
        <v>254</v>
      </c>
      <c r="E85" s="272"/>
      <c r="F85" s="273"/>
      <c r="G85" s="272"/>
      <c r="H85" s="273"/>
      <c r="I85" s="272"/>
    </row>
    <row r="86" spans="1:9" x14ac:dyDescent="0.2">
      <c r="A86" s="268" t="s">
        <v>230</v>
      </c>
      <c r="B86" s="269" t="str">
        <f t="shared" si="2"/>
        <v>* Ulica: Lička - odvojak (oznaka LIČ-O)</v>
      </c>
      <c r="C86" s="270" t="s">
        <v>1</v>
      </c>
      <c r="D86" s="271">
        <f>'ULAZNI PODACI'!E45</f>
        <v>147</v>
      </c>
      <c r="E86" s="272"/>
      <c r="F86" s="273"/>
      <c r="G86" s="272"/>
      <c r="H86" s="273"/>
      <c r="I86" s="272"/>
    </row>
    <row r="87" spans="1:9" x14ac:dyDescent="0.2">
      <c r="A87" s="268" t="s">
        <v>267</v>
      </c>
      <c r="B87" s="269" t="str">
        <f t="shared" ref="B87:B88" si="3">B33</f>
        <v>* Ulica: Obrove - odvojak (oznaka OBR-O)</v>
      </c>
      <c r="C87" s="270" t="s">
        <v>1</v>
      </c>
      <c r="D87" s="271">
        <f>'ULAZNI PODACI'!E46</f>
        <v>291</v>
      </c>
      <c r="E87" s="272"/>
      <c r="F87" s="273"/>
      <c r="G87" s="272"/>
      <c r="H87" s="273"/>
      <c r="I87" s="272"/>
    </row>
    <row r="88" spans="1:9" x14ac:dyDescent="0.2">
      <c r="A88" s="268" t="s">
        <v>292</v>
      </c>
      <c r="B88" s="269" t="str">
        <f t="shared" si="3"/>
        <v>* Ulica: ostalo, raskrižja (oznaka OST)</v>
      </c>
      <c r="C88" s="270" t="s">
        <v>1</v>
      </c>
      <c r="D88" s="271">
        <f>'ULAZNI PODACI'!E47</f>
        <v>0</v>
      </c>
      <c r="E88" s="272"/>
      <c r="F88" s="273"/>
      <c r="G88" s="272"/>
      <c r="H88" s="273"/>
      <c r="I88" s="272"/>
    </row>
    <row r="89" spans="1:9" x14ac:dyDescent="0.2">
      <c r="C89" s="275"/>
      <c r="D89" s="275"/>
      <c r="E89" s="276"/>
      <c r="F89" s="212"/>
      <c r="G89" s="276"/>
      <c r="H89" s="212"/>
      <c r="I89" s="276"/>
    </row>
    <row r="90" spans="1:9" x14ac:dyDescent="0.2">
      <c r="C90" s="275"/>
      <c r="D90" s="275"/>
      <c r="E90" s="276"/>
      <c r="F90" s="212"/>
      <c r="G90" s="276"/>
      <c r="H90" s="212"/>
      <c r="I90" s="276"/>
    </row>
    <row r="91" spans="1:9" ht="51" x14ac:dyDescent="0.2">
      <c r="A91" s="179" t="s">
        <v>19</v>
      </c>
      <c r="B91" s="263" t="s">
        <v>72</v>
      </c>
      <c r="C91" s="264" t="s">
        <v>1</v>
      </c>
      <c r="D91" s="265">
        <f>SUM(D92:D109)</f>
        <v>3617</v>
      </c>
      <c r="E91" s="266"/>
      <c r="F91" s="267"/>
      <c r="G91" s="267"/>
      <c r="H91" s="267"/>
      <c r="I91" s="266"/>
    </row>
    <row r="92" spans="1:9" x14ac:dyDescent="0.2">
      <c r="A92" s="268" t="s">
        <v>60</v>
      </c>
      <c r="B92" s="269" t="str">
        <f t="shared" ref="B92:B107" si="4">B17</f>
        <v>* Ulica: Zatonska - odvojak 9 (oznaka ZAT-O9)</v>
      </c>
      <c r="C92" s="270" t="s">
        <v>1</v>
      </c>
      <c r="D92" s="271">
        <f>('ULAZNI PODACI'!E30-2*SUM('ULAZNI PODACI'!F6:H6))</f>
        <v>239</v>
      </c>
      <c r="E92" s="272"/>
      <c r="F92" s="273"/>
      <c r="G92" s="272"/>
      <c r="H92" s="273"/>
      <c r="I92" s="272"/>
    </row>
    <row r="93" spans="1:9" x14ac:dyDescent="0.2">
      <c r="A93" s="268" t="s">
        <v>61</v>
      </c>
      <c r="B93" s="269" t="str">
        <f t="shared" si="4"/>
        <v>* Ulica: Zatonska - odvojak 10 (oznaka ZAT-O10)</v>
      </c>
      <c r="C93" s="270" t="s">
        <v>1</v>
      </c>
      <c r="D93" s="271">
        <f>('ULAZNI PODACI'!E31-2*SUM('ULAZNI PODACI'!F7:H7))</f>
        <v>240</v>
      </c>
      <c r="E93" s="272"/>
      <c r="F93" s="273"/>
      <c r="G93" s="272"/>
      <c r="H93" s="273"/>
      <c r="I93" s="272"/>
    </row>
    <row r="94" spans="1:9" x14ac:dyDescent="0.2">
      <c r="A94" s="268" t="s">
        <v>62</v>
      </c>
      <c r="B94" s="269" t="str">
        <f t="shared" si="4"/>
        <v>* Ulica: Zatonska - odvojak 11 (oznaka ZAT-O11)</v>
      </c>
      <c r="C94" s="270" t="s">
        <v>1</v>
      </c>
      <c r="D94" s="271">
        <f>('ULAZNI PODACI'!E32-2*SUM('ULAZNI PODACI'!F8:H8))</f>
        <v>89</v>
      </c>
      <c r="E94" s="272"/>
      <c r="F94" s="273"/>
      <c r="G94" s="272"/>
      <c r="H94" s="273"/>
      <c r="I94" s="272"/>
    </row>
    <row r="95" spans="1:9" x14ac:dyDescent="0.2">
      <c r="A95" s="268" t="s">
        <v>63</v>
      </c>
      <c r="B95" s="269" t="str">
        <f t="shared" si="4"/>
        <v>* Ulica: Zatonska - odvojak 12 (oznaka ZAT-O12)</v>
      </c>
      <c r="C95" s="270" t="s">
        <v>1</v>
      </c>
      <c r="D95" s="271">
        <f>('ULAZNI PODACI'!E33-2*SUM('ULAZNI PODACI'!F9:H9))</f>
        <v>118</v>
      </c>
      <c r="E95" s="272"/>
      <c r="F95" s="273"/>
      <c r="G95" s="272"/>
      <c r="H95" s="273"/>
      <c r="I95" s="272"/>
    </row>
    <row r="96" spans="1:9" x14ac:dyDescent="0.2">
      <c r="A96" s="268" t="s">
        <v>64</v>
      </c>
      <c r="B96" s="269" t="str">
        <f t="shared" si="4"/>
        <v>* Ulica: Zatonska - odvojak 13 (oznaka ZAT-O13)</v>
      </c>
      <c r="C96" s="270" t="s">
        <v>1</v>
      </c>
      <c r="D96" s="271">
        <f>('ULAZNI PODACI'!E34-2*SUM('ULAZNI PODACI'!F10:H10))</f>
        <v>104</v>
      </c>
      <c r="E96" s="272"/>
      <c r="F96" s="273"/>
      <c r="G96" s="272"/>
      <c r="H96" s="273"/>
      <c r="I96" s="272"/>
    </row>
    <row r="97" spans="1:9" x14ac:dyDescent="0.2">
      <c r="A97" s="268" t="s">
        <v>65</v>
      </c>
      <c r="B97" s="269" t="str">
        <f t="shared" si="4"/>
        <v>* Ulica: Zatonska - odvojak 14 (oznaka ZAT-O14)</v>
      </c>
      <c r="C97" s="270" t="s">
        <v>1</v>
      </c>
      <c r="D97" s="271">
        <f>('ULAZNI PODACI'!E35-2*SUM('ULAZNI PODACI'!F11:H11))</f>
        <v>129</v>
      </c>
      <c r="E97" s="272"/>
      <c r="F97" s="273"/>
      <c r="G97" s="272"/>
      <c r="H97" s="273"/>
      <c r="I97" s="272"/>
    </row>
    <row r="98" spans="1:9" x14ac:dyDescent="0.2">
      <c r="A98" s="268" t="s">
        <v>66</v>
      </c>
      <c r="B98" s="269" t="str">
        <f t="shared" si="4"/>
        <v>* Ulica: Zatonska - odvojak 15 (oznaka ZAT-O15)</v>
      </c>
      <c r="C98" s="270" t="s">
        <v>1</v>
      </c>
      <c r="D98" s="271">
        <f>('ULAZNI PODACI'!E36-2*SUM('ULAZNI PODACI'!F12:H12))</f>
        <v>278</v>
      </c>
      <c r="E98" s="272"/>
      <c r="F98" s="273"/>
      <c r="G98" s="272"/>
      <c r="H98" s="273"/>
      <c r="I98" s="272"/>
    </row>
    <row r="99" spans="1:9" x14ac:dyDescent="0.2">
      <c r="A99" s="268" t="s">
        <v>67</v>
      </c>
      <c r="B99" s="269" t="str">
        <f t="shared" si="4"/>
        <v>* Ulica: Zatonska - odvojak 16 (oznaka ZAT-O16)</v>
      </c>
      <c r="C99" s="270" t="s">
        <v>1</v>
      </c>
      <c r="D99" s="271">
        <f>('ULAZNI PODACI'!E37-2*SUM('ULAZNI PODACI'!F13:H13))</f>
        <v>647</v>
      </c>
      <c r="E99" s="272"/>
      <c r="F99" s="273"/>
      <c r="G99" s="272"/>
      <c r="H99" s="273"/>
      <c r="I99" s="272"/>
    </row>
    <row r="100" spans="1:9" x14ac:dyDescent="0.2">
      <c r="A100" s="268" t="s">
        <v>5</v>
      </c>
      <c r="B100" s="269" t="str">
        <f t="shared" si="4"/>
        <v>* Ulica: Ante Starčevića i Lička - odvojci (oznaka POL)</v>
      </c>
      <c r="C100" s="270" t="s">
        <v>1</v>
      </c>
      <c r="D100" s="271">
        <f>('ULAZNI PODACI'!E38-2*SUM('ULAZNI PODACI'!F14:H14))</f>
        <v>496</v>
      </c>
      <c r="E100" s="272"/>
      <c r="F100" s="273"/>
      <c r="G100" s="272"/>
      <c r="H100" s="273"/>
      <c r="I100" s="272"/>
    </row>
    <row r="101" spans="1:9" x14ac:dyDescent="0.2">
      <c r="A101" s="268" t="s">
        <v>68</v>
      </c>
      <c r="B101" s="269" t="str">
        <f t="shared" si="4"/>
        <v>* Ulica: Prve primorske čete - odvojak (oznaka PPČ)</v>
      </c>
      <c r="C101" s="270" t="s">
        <v>1</v>
      </c>
      <c r="D101" s="271">
        <f>('ULAZNI PODACI'!E39-2*SUM('ULAZNI PODACI'!F15:H15))</f>
        <v>165</v>
      </c>
      <c r="E101" s="272"/>
      <c r="F101" s="273"/>
      <c r="G101" s="272"/>
      <c r="H101" s="273"/>
      <c r="I101" s="272"/>
    </row>
    <row r="102" spans="1:9" x14ac:dyDescent="0.2">
      <c r="A102" s="268" t="s">
        <v>69</v>
      </c>
      <c r="B102" s="269" t="str">
        <f t="shared" si="4"/>
        <v>* Ulica: Ruđera Boškovića - odvojak 1 (oznaka RB-O1)</v>
      </c>
      <c r="C102" s="270" t="s">
        <v>1</v>
      </c>
      <c r="D102" s="271">
        <f>('ULAZNI PODACI'!E40-2*SUM('ULAZNI PODACI'!F16:H16))</f>
        <v>69</v>
      </c>
      <c r="E102" s="272"/>
      <c r="F102" s="273"/>
      <c r="G102" s="272"/>
      <c r="H102" s="273"/>
      <c r="I102" s="272"/>
    </row>
    <row r="103" spans="1:9" x14ac:dyDescent="0.2">
      <c r="A103" s="268" t="s">
        <v>70</v>
      </c>
      <c r="B103" s="269" t="str">
        <f t="shared" si="4"/>
        <v>* Ulica: Ruđera Boškovića - odvojak 2 (oznaka RB-O2)</v>
      </c>
      <c r="C103" s="270" t="s">
        <v>1</v>
      </c>
      <c r="D103" s="271">
        <f>('ULAZNI PODACI'!E41-2*SUM('ULAZNI PODACI'!F17:H17))</f>
        <v>82</v>
      </c>
      <c r="E103" s="272"/>
      <c r="F103" s="273"/>
      <c r="G103" s="272"/>
      <c r="H103" s="273"/>
      <c r="I103" s="272"/>
    </row>
    <row r="104" spans="1:9" x14ac:dyDescent="0.2">
      <c r="A104" s="268" t="s">
        <v>71</v>
      </c>
      <c r="B104" s="269" t="str">
        <f t="shared" si="4"/>
        <v>* Ulica: Ljudevita Gaja (oznaka LJG)</v>
      </c>
      <c r="C104" s="270" t="s">
        <v>1</v>
      </c>
      <c r="D104" s="271">
        <v>0</v>
      </c>
      <c r="E104" s="272"/>
      <c r="F104" s="273"/>
      <c r="G104" s="272"/>
      <c r="H104" s="273"/>
      <c r="I104" s="272"/>
    </row>
    <row r="105" spans="1:9" x14ac:dyDescent="0.2">
      <c r="A105" s="268" t="s">
        <v>228</v>
      </c>
      <c r="B105" s="269" t="str">
        <f t="shared" si="4"/>
        <v>* Ulica: J.Š. Akabe - odvojak (oznaka JŠA-O)</v>
      </c>
      <c r="C105" s="270" t="s">
        <v>1</v>
      </c>
      <c r="D105" s="271">
        <f>('ULAZNI PODACI'!E43-2*SUM('ULAZNI PODACI'!F19:H19))</f>
        <v>191</v>
      </c>
      <c r="E105" s="272"/>
      <c r="F105" s="273"/>
      <c r="G105" s="272"/>
      <c r="H105" s="273"/>
      <c r="I105" s="272"/>
    </row>
    <row r="106" spans="1:9" x14ac:dyDescent="0.2">
      <c r="A106" s="268" t="s">
        <v>229</v>
      </c>
      <c r="B106" s="269" t="str">
        <f t="shared" si="4"/>
        <v>* Ulica: Miroslava Krleže - odvojak (oznaka MK-O)</v>
      </c>
      <c r="C106" s="270" t="s">
        <v>1</v>
      </c>
      <c r="D106" s="271">
        <f>('ULAZNI PODACI'!E44-2*SUM('ULAZNI PODACI'!F20:H20))</f>
        <v>240</v>
      </c>
      <c r="E106" s="272"/>
      <c r="F106" s="273"/>
      <c r="G106" s="272"/>
      <c r="H106" s="273"/>
      <c r="I106" s="272"/>
    </row>
    <row r="107" spans="1:9" x14ac:dyDescent="0.2">
      <c r="A107" s="268" t="s">
        <v>230</v>
      </c>
      <c r="B107" s="269" t="str">
        <f t="shared" si="4"/>
        <v>* Ulica: Lička - odvojak (oznaka LIČ-O)</v>
      </c>
      <c r="C107" s="270" t="s">
        <v>1</v>
      </c>
      <c r="D107" s="271">
        <f>('ULAZNI PODACI'!E45-2*SUM('ULAZNI PODACI'!F21:H21))</f>
        <v>147</v>
      </c>
      <c r="E107" s="272"/>
      <c r="F107" s="273"/>
      <c r="G107" s="272"/>
      <c r="H107" s="273"/>
      <c r="I107" s="272"/>
    </row>
    <row r="108" spans="1:9" x14ac:dyDescent="0.2">
      <c r="A108" s="268" t="s">
        <v>267</v>
      </c>
      <c r="B108" s="269" t="str">
        <f t="shared" ref="B108:B109" si="5">B33</f>
        <v>* Ulica: Obrove - odvojak (oznaka OBR-O)</v>
      </c>
      <c r="C108" s="270" t="s">
        <v>1</v>
      </c>
      <c r="D108" s="271">
        <f>('ULAZNI PODACI'!E46-2*SUM('ULAZNI PODACI'!F22:H22))</f>
        <v>291</v>
      </c>
      <c r="E108" s="272"/>
      <c r="F108" s="273"/>
      <c r="G108" s="272"/>
      <c r="H108" s="273"/>
      <c r="I108" s="272"/>
    </row>
    <row r="109" spans="1:9" x14ac:dyDescent="0.2">
      <c r="A109" s="268" t="s">
        <v>292</v>
      </c>
      <c r="B109" s="269" t="str">
        <f t="shared" si="5"/>
        <v>* Ulica: ostalo, raskrižja (oznaka OST)</v>
      </c>
      <c r="C109" s="270" t="s">
        <v>1</v>
      </c>
      <c r="D109" s="271">
        <f>('ULAZNI PODACI'!D47-2*SUM('ULAZNI PODACI'!F23:H23))</f>
        <v>92</v>
      </c>
      <c r="E109" s="272"/>
      <c r="F109" s="273"/>
      <c r="G109" s="272"/>
      <c r="H109" s="273"/>
      <c r="I109" s="272"/>
    </row>
    <row r="110" spans="1:9" x14ac:dyDescent="0.2">
      <c r="C110" s="277"/>
      <c r="D110" s="277"/>
    </row>
    <row r="111" spans="1:9" x14ac:dyDescent="0.2">
      <c r="C111" s="277"/>
      <c r="D111" s="277"/>
    </row>
    <row r="112" spans="1:9" ht="52.5" x14ac:dyDescent="0.2">
      <c r="A112" s="179" t="s">
        <v>20</v>
      </c>
      <c r="B112" s="278" t="s">
        <v>250</v>
      </c>
      <c r="C112" s="264" t="s">
        <v>3</v>
      </c>
      <c r="D112" s="265">
        <f>SUM(D113:D130)</f>
        <v>21</v>
      </c>
      <c r="E112" s="266"/>
      <c r="F112" s="267"/>
      <c r="G112" s="267"/>
      <c r="H112" s="267"/>
      <c r="I112" s="266"/>
    </row>
    <row r="113" spans="1:9" x14ac:dyDescent="0.2">
      <c r="A113" s="268" t="s">
        <v>60</v>
      </c>
      <c r="B113" s="269" t="str">
        <f t="shared" ref="B113:B130" si="6">B17</f>
        <v>* Ulica: Zatonska - odvojak 9 (oznaka ZAT-O9)</v>
      </c>
      <c r="C113" s="270" t="s">
        <v>3</v>
      </c>
      <c r="D113" s="271">
        <v>1</v>
      </c>
      <c r="E113" s="272"/>
      <c r="F113" s="273"/>
      <c r="G113" s="272"/>
      <c r="H113" s="273"/>
      <c r="I113" s="272"/>
    </row>
    <row r="114" spans="1:9" x14ac:dyDescent="0.2">
      <c r="A114" s="268" t="s">
        <v>61</v>
      </c>
      <c r="B114" s="269" t="str">
        <f t="shared" si="6"/>
        <v>* Ulica: Zatonska - odvojak 10 (oznaka ZAT-O10)</v>
      </c>
      <c r="C114" s="270" t="s">
        <v>3</v>
      </c>
      <c r="D114" s="271">
        <v>1</v>
      </c>
      <c r="E114" s="272"/>
      <c r="F114" s="273"/>
      <c r="G114" s="272"/>
      <c r="H114" s="273"/>
      <c r="I114" s="272"/>
    </row>
    <row r="115" spans="1:9" x14ac:dyDescent="0.2">
      <c r="A115" s="268" t="s">
        <v>62</v>
      </c>
      <c r="B115" s="269" t="str">
        <f t="shared" si="6"/>
        <v>* Ulica: Zatonska - odvojak 11 (oznaka ZAT-O11)</v>
      </c>
      <c r="C115" s="270" t="s">
        <v>3</v>
      </c>
      <c r="D115" s="271">
        <v>1</v>
      </c>
      <c r="E115" s="272"/>
      <c r="F115" s="273"/>
      <c r="G115" s="272"/>
      <c r="H115" s="273"/>
      <c r="I115" s="272"/>
    </row>
    <row r="116" spans="1:9" x14ac:dyDescent="0.2">
      <c r="A116" s="268" t="s">
        <v>63</v>
      </c>
      <c r="B116" s="269" t="str">
        <f t="shared" si="6"/>
        <v>* Ulica: Zatonska - odvojak 12 (oznaka ZAT-O12)</v>
      </c>
      <c r="C116" s="270" t="s">
        <v>3</v>
      </c>
      <c r="D116" s="271">
        <v>1</v>
      </c>
      <c r="E116" s="272"/>
      <c r="F116" s="273"/>
      <c r="G116" s="272"/>
      <c r="H116" s="273"/>
      <c r="I116" s="272"/>
    </row>
    <row r="117" spans="1:9" x14ac:dyDescent="0.2">
      <c r="A117" s="268" t="s">
        <v>64</v>
      </c>
      <c r="B117" s="269" t="str">
        <f t="shared" si="6"/>
        <v>* Ulica: Zatonska - odvojak 13 (oznaka ZAT-O13)</v>
      </c>
      <c r="C117" s="270" t="s">
        <v>3</v>
      </c>
      <c r="D117" s="271">
        <v>1</v>
      </c>
      <c r="E117" s="272"/>
      <c r="F117" s="273"/>
      <c r="G117" s="272"/>
      <c r="H117" s="273"/>
      <c r="I117" s="272"/>
    </row>
    <row r="118" spans="1:9" x14ac:dyDescent="0.2">
      <c r="A118" s="268" t="s">
        <v>65</v>
      </c>
      <c r="B118" s="269" t="str">
        <f t="shared" si="6"/>
        <v>* Ulica: Zatonska - odvojak 14 (oznaka ZAT-O14)</v>
      </c>
      <c r="C118" s="270" t="s">
        <v>3</v>
      </c>
      <c r="D118" s="271">
        <v>1</v>
      </c>
      <c r="E118" s="272"/>
      <c r="F118" s="273"/>
      <c r="G118" s="272"/>
      <c r="H118" s="273"/>
      <c r="I118" s="272"/>
    </row>
    <row r="119" spans="1:9" x14ac:dyDescent="0.2">
      <c r="A119" s="268" t="s">
        <v>66</v>
      </c>
      <c r="B119" s="269" t="str">
        <f t="shared" si="6"/>
        <v>* Ulica: Zatonska - odvojak 15 (oznaka ZAT-O15)</v>
      </c>
      <c r="C119" s="270" t="s">
        <v>3</v>
      </c>
      <c r="D119" s="271">
        <v>1</v>
      </c>
      <c r="E119" s="272"/>
      <c r="F119" s="273"/>
      <c r="G119" s="272"/>
      <c r="H119" s="273"/>
      <c r="I119" s="272"/>
    </row>
    <row r="120" spans="1:9" x14ac:dyDescent="0.2">
      <c r="A120" s="268" t="s">
        <v>67</v>
      </c>
      <c r="B120" s="269" t="str">
        <f t="shared" si="6"/>
        <v>* Ulica: Zatonska - odvojak 16 (oznaka ZAT-O16)</v>
      </c>
      <c r="C120" s="270" t="s">
        <v>3</v>
      </c>
      <c r="D120" s="271">
        <v>3</v>
      </c>
      <c r="E120" s="272"/>
      <c r="F120" s="273"/>
      <c r="G120" s="272"/>
      <c r="H120" s="273"/>
      <c r="I120" s="272"/>
    </row>
    <row r="121" spans="1:9" x14ac:dyDescent="0.2">
      <c r="A121" s="268" t="s">
        <v>5</v>
      </c>
      <c r="B121" s="269" t="str">
        <f t="shared" si="6"/>
        <v>* Ulica: Ante Starčevića i Lička - odvojci (oznaka POL)</v>
      </c>
      <c r="C121" s="270" t="s">
        <v>3</v>
      </c>
      <c r="D121" s="271">
        <v>1</v>
      </c>
      <c r="E121" s="272"/>
      <c r="F121" s="273"/>
      <c r="G121" s="272"/>
      <c r="H121" s="273"/>
      <c r="I121" s="272"/>
    </row>
    <row r="122" spans="1:9" x14ac:dyDescent="0.2">
      <c r="A122" s="268" t="s">
        <v>68</v>
      </c>
      <c r="B122" s="269" t="str">
        <f t="shared" si="6"/>
        <v>* Ulica: Prve primorske čete - odvojak (oznaka PPČ)</v>
      </c>
      <c r="C122" s="270" t="s">
        <v>3</v>
      </c>
      <c r="D122" s="271">
        <v>1</v>
      </c>
      <c r="E122" s="272"/>
      <c r="F122" s="273"/>
      <c r="G122" s="272"/>
      <c r="H122" s="273"/>
      <c r="I122" s="272"/>
    </row>
    <row r="123" spans="1:9" x14ac:dyDescent="0.2">
      <c r="A123" s="268" t="s">
        <v>69</v>
      </c>
      <c r="B123" s="269" t="str">
        <f t="shared" si="6"/>
        <v>* Ulica: Ruđera Boškovića - odvojak 1 (oznaka RB-O1)</v>
      </c>
      <c r="C123" s="270" t="s">
        <v>3</v>
      </c>
      <c r="D123" s="271">
        <v>1</v>
      </c>
      <c r="E123" s="272"/>
      <c r="F123" s="273"/>
      <c r="G123" s="272"/>
      <c r="H123" s="273"/>
      <c r="I123" s="272"/>
    </row>
    <row r="124" spans="1:9" x14ac:dyDescent="0.2">
      <c r="A124" s="268" t="s">
        <v>70</v>
      </c>
      <c r="B124" s="269" t="str">
        <f t="shared" si="6"/>
        <v>* Ulica: Ruđera Boškovića - odvojak 2 (oznaka RB-O2)</v>
      </c>
      <c r="C124" s="270" t="s">
        <v>3</v>
      </c>
      <c r="D124" s="271">
        <v>1</v>
      </c>
      <c r="E124" s="272"/>
      <c r="F124" s="273"/>
      <c r="G124" s="272"/>
      <c r="H124" s="273"/>
      <c r="I124" s="272"/>
    </row>
    <row r="125" spans="1:9" x14ac:dyDescent="0.2">
      <c r="A125" s="268" t="s">
        <v>71</v>
      </c>
      <c r="B125" s="269" t="str">
        <f t="shared" si="6"/>
        <v>* Ulica: Ljudevita Gaja (oznaka LJG)</v>
      </c>
      <c r="C125" s="270" t="s">
        <v>3</v>
      </c>
      <c r="D125" s="271">
        <v>0</v>
      </c>
      <c r="E125" s="272"/>
      <c r="F125" s="273"/>
      <c r="G125" s="272"/>
      <c r="H125" s="273"/>
      <c r="I125" s="272"/>
    </row>
    <row r="126" spans="1:9" x14ac:dyDescent="0.2">
      <c r="A126" s="268" t="s">
        <v>228</v>
      </c>
      <c r="B126" s="269" t="str">
        <f t="shared" si="6"/>
        <v>* Ulica: J.Š. Akabe - odvojak (oznaka JŠA-O)</v>
      </c>
      <c r="C126" s="270" t="s">
        <v>3</v>
      </c>
      <c r="D126" s="271">
        <v>1</v>
      </c>
      <c r="E126" s="272"/>
      <c r="F126" s="273"/>
      <c r="G126" s="272"/>
      <c r="H126" s="273"/>
      <c r="I126" s="272"/>
    </row>
    <row r="127" spans="1:9" x14ac:dyDescent="0.2">
      <c r="A127" s="268" t="s">
        <v>229</v>
      </c>
      <c r="B127" s="269" t="str">
        <f t="shared" si="6"/>
        <v>* Ulica: Miroslava Krleže - odvojak (oznaka MK-O)</v>
      </c>
      <c r="C127" s="270" t="s">
        <v>3</v>
      </c>
      <c r="D127" s="271">
        <v>1</v>
      </c>
      <c r="E127" s="272"/>
      <c r="F127" s="273"/>
      <c r="G127" s="272"/>
      <c r="H127" s="273"/>
      <c r="I127" s="272"/>
    </row>
    <row r="128" spans="1:9" x14ac:dyDescent="0.2">
      <c r="A128" s="268" t="s">
        <v>230</v>
      </c>
      <c r="B128" s="269" t="str">
        <f t="shared" si="6"/>
        <v>* Ulica: Lička - odvojak (oznaka LIČ-O)</v>
      </c>
      <c r="C128" s="270" t="s">
        <v>3</v>
      </c>
      <c r="D128" s="271">
        <v>1</v>
      </c>
      <c r="E128" s="272"/>
      <c r="F128" s="273"/>
      <c r="G128" s="272"/>
      <c r="H128" s="273"/>
      <c r="I128" s="272"/>
    </row>
    <row r="129" spans="1:9" x14ac:dyDescent="0.2">
      <c r="A129" s="268" t="s">
        <v>267</v>
      </c>
      <c r="B129" s="269" t="str">
        <f t="shared" si="6"/>
        <v>* Ulica: Obrove - odvojak (oznaka OBR-O)</v>
      </c>
      <c r="C129" s="270" t="s">
        <v>3</v>
      </c>
      <c r="D129" s="271">
        <v>1</v>
      </c>
      <c r="E129" s="272"/>
      <c r="F129" s="273"/>
      <c r="G129" s="272"/>
      <c r="H129" s="273"/>
      <c r="I129" s="272"/>
    </row>
    <row r="130" spans="1:9" x14ac:dyDescent="0.2">
      <c r="A130" s="268" t="s">
        <v>292</v>
      </c>
      <c r="B130" s="269" t="str">
        <f t="shared" si="6"/>
        <v>* Ulica: ostalo, raskrižja (oznaka OST)</v>
      </c>
      <c r="C130" s="270" t="s">
        <v>3</v>
      </c>
      <c r="D130" s="271">
        <v>3</v>
      </c>
      <c r="E130" s="272"/>
      <c r="F130" s="273"/>
      <c r="G130" s="272"/>
      <c r="H130" s="273"/>
      <c r="I130" s="272"/>
    </row>
    <row r="131" spans="1:9" x14ac:dyDescent="0.2">
      <c r="B131" s="279"/>
      <c r="C131" s="277"/>
      <c r="D131" s="277"/>
    </row>
    <row r="132" spans="1:9" x14ac:dyDescent="0.2">
      <c r="B132" s="279"/>
      <c r="C132" s="277"/>
      <c r="D132" s="277"/>
    </row>
    <row r="133" spans="1:9" ht="80.099999999999994" customHeight="1" x14ac:dyDescent="0.2">
      <c r="A133" s="179" t="s">
        <v>21</v>
      </c>
      <c r="B133" s="263" t="s">
        <v>251</v>
      </c>
      <c r="C133" s="264" t="s">
        <v>3</v>
      </c>
      <c r="D133" s="265">
        <f>SUM(D134:D151)</f>
        <v>2</v>
      </c>
      <c r="E133" s="266"/>
      <c r="F133" s="267"/>
      <c r="G133" s="267"/>
      <c r="H133" s="267"/>
      <c r="I133" s="266"/>
    </row>
    <row r="134" spans="1:9" x14ac:dyDescent="0.2">
      <c r="A134" s="268" t="s">
        <v>60</v>
      </c>
      <c r="B134" s="269" t="str">
        <f t="shared" ref="B134:B149" si="7">B17</f>
        <v>* Ulica: Zatonska - odvojak 9 (oznaka ZAT-O9)</v>
      </c>
      <c r="C134" s="270" t="s">
        <v>3</v>
      </c>
      <c r="D134" s="271">
        <v>0</v>
      </c>
      <c r="E134" s="272"/>
      <c r="F134" s="273"/>
      <c r="G134" s="272"/>
      <c r="H134" s="273"/>
      <c r="I134" s="272"/>
    </row>
    <row r="135" spans="1:9" x14ac:dyDescent="0.2">
      <c r="A135" s="268" t="s">
        <v>61</v>
      </c>
      <c r="B135" s="269" t="str">
        <f t="shared" si="7"/>
        <v>* Ulica: Zatonska - odvojak 10 (oznaka ZAT-O10)</v>
      </c>
      <c r="C135" s="270" t="s">
        <v>3</v>
      </c>
      <c r="D135" s="271">
        <v>0</v>
      </c>
      <c r="E135" s="272"/>
      <c r="F135" s="273"/>
      <c r="G135" s="272"/>
      <c r="H135" s="273"/>
      <c r="I135" s="272"/>
    </row>
    <row r="136" spans="1:9" x14ac:dyDescent="0.2">
      <c r="A136" s="268" t="s">
        <v>62</v>
      </c>
      <c r="B136" s="269" t="str">
        <f t="shared" si="7"/>
        <v>* Ulica: Zatonska - odvojak 11 (oznaka ZAT-O11)</v>
      </c>
      <c r="C136" s="270" t="s">
        <v>3</v>
      </c>
      <c r="D136" s="271">
        <v>0</v>
      </c>
      <c r="E136" s="272"/>
      <c r="F136" s="273"/>
      <c r="G136" s="272"/>
      <c r="H136" s="273"/>
      <c r="I136" s="272"/>
    </row>
    <row r="137" spans="1:9" x14ac:dyDescent="0.2">
      <c r="A137" s="268" t="s">
        <v>63</v>
      </c>
      <c r="B137" s="269" t="str">
        <f t="shared" si="7"/>
        <v>* Ulica: Zatonska - odvojak 12 (oznaka ZAT-O12)</v>
      </c>
      <c r="C137" s="270" t="s">
        <v>3</v>
      </c>
      <c r="D137" s="271">
        <v>0</v>
      </c>
      <c r="E137" s="272"/>
      <c r="F137" s="273"/>
      <c r="G137" s="272"/>
      <c r="H137" s="273"/>
      <c r="I137" s="272"/>
    </row>
    <row r="138" spans="1:9" x14ac:dyDescent="0.2">
      <c r="A138" s="268" t="s">
        <v>64</v>
      </c>
      <c r="B138" s="269" t="str">
        <f t="shared" si="7"/>
        <v>* Ulica: Zatonska - odvojak 13 (oznaka ZAT-O13)</v>
      </c>
      <c r="C138" s="270" t="s">
        <v>3</v>
      </c>
      <c r="D138" s="271">
        <v>0</v>
      </c>
      <c r="E138" s="272"/>
      <c r="F138" s="273"/>
      <c r="G138" s="272"/>
      <c r="H138" s="273"/>
      <c r="I138" s="272"/>
    </row>
    <row r="139" spans="1:9" x14ac:dyDescent="0.2">
      <c r="A139" s="268" t="s">
        <v>65</v>
      </c>
      <c r="B139" s="269" t="str">
        <f t="shared" si="7"/>
        <v>* Ulica: Zatonska - odvojak 14 (oznaka ZAT-O14)</v>
      </c>
      <c r="C139" s="270" t="s">
        <v>3</v>
      </c>
      <c r="D139" s="271">
        <v>0</v>
      </c>
      <c r="E139" s="272"/>
      <c r="F139" s="273"/>
      <c r="G139" s="272"/>
      <c r="H139" s="273"/>
      <c r="I139" s="272"/>
    </row>
    <row r="140" spans="1:9" x14ac:dyDescent="0.2">
      <c r="A140" s="268" t="s">
        <v>66</v>
      </c>
      <c r="B140" s="269" t="str">
        <f t="shared" si="7"/>
        <v>* Ulica: Zatonska - odvojak 15 (oznaka ZAT-O15)</v>
      </c>
      <c r="C140" s="270" t="s">
        <v>3</v>
      </c>
      <c r="D140" s="271">
        <v>0</v>
      </c>
      <c r="E140" s="272"/>
      <c r="F140" s="273"/>
      <c r="G140" s="272"/>
      <c r="H140" s="273"/>
      <c r="I140" s="272"/>
    </row>
    <row r="141" spans="1:9" x14ac:dyDescent="0.2">
      <c r="A141" s="268" t="s">
        <v>67</v>
      </c>
      <c r="B141" s="269" t="str">
        <f t="shared" si="7"/>
        <v>* Ulica: Zatonska - odvojak 16 (oznaka ZAT-O16)</v>
      </c>
      <c r="C141" s="270" t="s">
        <v>3</v>
      </c>
      <c r="D141" s="271">
        <v>0</v>
      </c>
      <c r="E141" s="272"/>
      <c r="F141" s="273"/>
      <c r="G141" s="272"/>
      <c r="H141" s="273"/>
      <c r="I141" s="272"/>
    </row>
    <row r="142" spans="1:9" x14ac:dyDescent="0.2">
      <c r="A142" s="268" t="s">
        <v>5</v>
      </c>
      <c r="B142" s="269" t="str">
        <f t="shared" si="7"/>
        <v>* Ulica: Ante Starčevića i Lička - odvojci (oznaka POL)</v>
      </c>
      <c r="C142" s="270" t="s">
        <v>3</v>
      </c>
      <c r="D142" s="271">
        <v>0</v>
      </c>
      <c r="E142" s="272"/>
      <c r="F142" s="273"/>
      <c r="G142" s="272"/>
      <c r="H142" s="273"/>
      <c r="I142" s="272"/>
    </row>
    <row r="143" spans="1:9" x14ac:dyDescent="0.2">
      <c r="A143" s="268" t="s">
        <v>68</v>
      </c>
      <c r="B143" s="269" t="str">
        <f t="shared" si="7"/>
        <v>* Ulica: Prve primorske čete - odvojak (oznaka PPČ)</v>
      </c>
      <c r="C143" s="270" t="s">
        <v>3</v>
      </c>
      <c r="D143" s="271">
        <v>0</v>
      </c>
      <c r="E143" s="272"/>
      <c r="F143" s="273"/>
      <c r="G143" s="272"/>
      <c r="H143" s="273"/>
      <c r="I143" s="272"/>
    </row>
    <row r="144" spans="1:9" x14ac:dyDescent="0.2">
      <c r="A144" s="268" t="s">
        <v>69</v>
      </c>
      <c r="B144" s="269" t="str">
        <f t="shared" si="7"/>
        <v>* Ulica: Ruđera Boškovića - odvojak 1 (oznaka RB-O1)</v>
      </c>
      <c r="C144" s="270" t="s">
        <v>3</v>
      </c>
      <c r="D144" s="271">
        <v>0</v>
      </c>
      <c r="E144" s="272"/>
      <c r="F144" s="273"/>
      <c r="G144" s="272"/>
      <c r="H144" s="273"/>
      <c r="I144" s="272"/>
    </row>
    <row r="145" spans="1:9" x14ac:dyDescent="0.2">
      <c r="A145" s="268" t="s">
        <v>70</v>
      </c>
      <c r="B145" s="269" t="str">
        <f t="shared" si="7"/>
        <v>* Ulica: Ruđera Boškovića - odvojak 2 (oznaka RB-O2)</v>
      </c>
      <c r="C145" s="270" t="s">
        <v>3</v>
      </c>
      <c r="D145" s="271">
        <v>0</v>
      </c>
      <c r="E145" s="272"/>
      <c r="F145" s="273"/>
      <c r="G145" s="272"/>
      <c r="H145" s="273"/>
      <c r="I145" s="272"/>
    </row>
    <row r="146" spans="1:9" x14ac:dyDescent="0.2">
      <c r="A146" s="268" t="s">
        <v>71</v>
      </c>
      <c r="B146" s="269" t="str">
        <f t="shared" si="7"/>
        <v>* Ulica: Ljudevita Gaja (oznaka LJG)</v>
      </c>
      <c r="C146" s="270" t="s">
        <v>3</v>
      </c>
      <c r="D146" s="271">
        <v>0</v>
      </c>
      <c r="E146" s="272"/>
      <c r="F146" s="273"/>
      <c r="G146" s="272"/>
      <c r="H146" s="273"/>
      <c r="I146" s="272"/>
    </row>
    <row r="147" spans="1:9" x14ac:dyDescent="0.2">
      <c r="A147" s="268" t="s">
        <v>228</v>
      </c>
      <c r="B147" s="269" t="str">
        <f t="shared" si="7"/>
        <v>* Ulica: J.Š. Akabe - odvojak (oznaka JŠA-O)</v>
      </c>
      <c r="C147" s="270" t="s">
        <v>3</v>
      </c>
      <c r="D147" s="271">
        <v>0</v>
      </c>
      <c r="E147" s="272"/>
      <c r="F147" s="273"/>
      <c r="G147" s="272"/>
      <c r="H147" s="273"/>
      <c r="I147" s="272"/>
    </row>
    <row r="148" spans="1:9" x14ac:dyDescent="0.2">
      <c r="A148" s="268" t="s">
        <v>229</v>
      </c>
      <c r="B148" s="269" t="str">
        <f t="shared" si="7"/>
        <v>* Ulica: Miroslava Krleže - odvojak (oznaka MK-O)</v>
      </c>
      <c r="C148" s="270" t="s">
        <v>3</v>
      </c>
      <c r="D148" s="271">
        <v>0</v>
      </c>
      <c r="E148" s="272"/>
      <c r="F148" s="273"/>
      <c r="G148" s="272"/>
      <c r="H148" s="273"/>
      <c r="I148" s="272"/>
    </row>
    <row r="149" spans="1:9" x14ac:dyDescent="0.2">
      <c r="A149" s="268" t="s">
        <v>230</v>
      </c>
      <c r="B149" s="269" t="str">
        <f t="shared" si="7"/>
        <v>* Ulica: Lička - odvojak (oznaka LIČ-O)</v>
      </c>
      <c r="C149" s="270" t="s">
        <v>3</v>
      </c>
      <c r="D149" s="271">
        <v>0</v>
      </c>
      <c r="E149" s="272"/>
      <c r="F149" s="273"/>
      <c r="G149" s="272"/>
      <c r="H149" s="273"/>
      <c r="I149" s="272"/>
    </row>
    <row r="150" spans="1:9" x14ac:dyDescent="0.2">
      <c r="A150" s="268" t="s">
        <v>267</v>
      </c>
      <c r="B150" s="269" t="str">
        <f t="shared" ref="B150:B151" si="8">B33</f>
        <v>* Ulica: Obrove - odvojak (oznaka OBR-O)</v>
      </c>
      <c r="C150" s="270" t="s">
        <v>3</v>
      </c>
      <c r="D150" s="271">
        <v>0</v>
      </c>
      <c r="E150" s="272"/>
      <c r="F150" s="273"/>
      <c r="G150" s="272"/>
      <c r="H150" s="273"/>
      <c r="I150" s="272"/>
    </row>
    <row r="151" spans="1:9" x14ac:dyDescent="0.2">
      <c r="A151" s="268" t="s">
        <v>292</v>
      </c>
      <c r="B151" s="269" t="str">
        <f t="shared" si="8"/>
        <v>* Ulica: ostalo, raskrižja (oznaka OST)</v>
      </c>
      <c r="C151" s="270" t="s">
        <v>3</v>
      </c>
      <c r="D151" s="271">
        <v>2</v>
      </c>
      <c r="E151" s="272"/>
      <c r="F151" s="273"/>
      <c r="G151" s="272"/>
      <c r="H151" s="273"/>
      <c r="I151" s="272"/>
    </row>
    <row r="152" spans="1:9" x14ac:dyDescent="0.2">
      <c r="B152" s="279"/>
      <c r="C152" s="277"/>
      <c r="D152" s="277"/>
    </row>
    <row r="153" spans="1:9" x14ac:dyDescent="0.2">
      <c r="B153" s="279"/>
      <c r="C153" s="277"/>
      <c r="D153" s="277"/>
    </row>
    <row r="154" spans="1:9" ht="38.25" x14ac:dyDescent="0.2">
      <c r="A154" s="179" t="s">
        <v>22</v>
      </c>
      <c r="B154" s="278" t="s">
        <v>50</v>
      </c>
      <c r="C154" s="264" t="s">
        <v>1</v>
      </c>
      <c r="D154" s="265">
        <f>SUM(D155:D172)</f>
        <v>3029</v>
      </c>
      <c r="E154" s="266"/>
      <c r="F154" s="267"/>
      <c r="G154" s="267"/>
      <c r="H154" s="267"/>
      <c r="I154" s="266"/>
    </row>
    <row r="155" spans="1:9" x14ac:dyDescent="0.2">
      <c r="A155" s="268" t="s">
        <v>60</v>
      </c>
      <c r="B155" s="269" t="str">
        <f t="shared" ref="B155:B170" si="9">B17</f>
        <v>* Ulica: Zatonska - odvojak 9 (oznaka ZAT-O9)</v>
      </c>
      <c r="C155" s="270" t="s">
        <v>1</v>
      </c>
      <c r="D155" s="271">
        <f>'ULAZNI PODACI'!D6+'ULAZNI PODACI'!E6</f>
        <v>187</v>
      </c>
      <c r="E155" s="272"/>
      <c r="F155" s="273"/>
      <c r="G155" s="272"/>
      <c r="H155" s="273"/>
      <c r="I155" s="272"/>
    </row>
    <row r="156" spans="1:9" x14ac:dyDescent="0.2">
      <c r="A156" s="268" t="s">
        <v>61</v>
      </c>
      <c r="B156" s="269" t="str">
        <f t="shared" si="9"/>
        <v>* Ulica: Zatonska - odvojak 10 (oznaka ZAT-O10)</v>
      </c>
      <c r="C156" s="270" t="s">
        <v>1</v>
      </c>
      <c r="D156" s="271">
        <f>'ULAZNI PODACI'!D7+'ULAZNI PODACI'!E7</f>
        <v>200</v>
      </c>
      <c r="E156" s="272"/>
      <c r="F156" s="273"/>
      <c r="G156" s="272"/>
      <c r="H156" s="273"/>
      <c r="I156" s="272"/>
    </row>
    <row r="157" spans="1:9" x14ac:dyDescent="0.2">
      <c r="A157" s="268" t="s">
        <v>62</v>
      </c>
      <c r="B157" s="269" t="str">
        <f t="shared" si="9"/>
        <v>* Ulica: Zatonska - odvojak 11 (oznaka ZAT-O11)</v>
      </c>
      <c r="C157" s="270" t="s">
        <v>1</v>
      </c>
      <c r="D157" s="271">
        <f>'ULAZNI PODACI'!D8+'ULAZNI PODACI'!E8</f>
        <v>77</v>
      </c>
      <c r="E157" s="272"/>
      <c r="F157" s="273"/>
      <c r="G157" s="272"/>
      <c r="H157" s="273"/>
      <c r="I157" s="272"/>
    </row>
    <row r="158" spans="1:9" x14ac:dyDescent="0.2">
      <c r="A158" s="268" t="s">
        <v>63</v>
      </c>
      <c r="B158" s="269" t="str">
        <f t="shared" si="9"/>
        <v>* Ulica: Zatonska - odvojak 12 (oznaka ZAT-O12)</v>
      </c>
      <c r="C158" s="270" t="s">
        <v>1</v>
      </c>
      <c r="D158" s="271">
        <f>'ULAZNI PODACI'!D9+'ULAZNI PODACI'!E9</f>
        <v>102</v>
      </c>
      <c r="E158" s="272"/>
      <c r="F158" s="273"/>
      <c r="G158" s="272"/>
      <c r="H158" s="273"/>
      <c r="I158" s="272"/>
    </row>
    <row r="159" spans="1:9" x14ac:dyDescent="0.2">
      <c r="A159" s="268" t="s">
        <v>64</v>
      </c>
      <c r="B159" s="269" t="str">
        <f t="shared" si="9"/>
        <v>* Ulica: Zatonska - odvojak 13 (oznaka ZAT-O13)</v>
      </c>
      <c r="C159" s="270" t="s">
        <v>1</v>
      </c>
      <c r="D159" s="271">
        <f>'ULAZNI PODACI'!D10+'ULAZNI PODACI'!E10</f>
        <v>92</v>
      </c>
      <c r="E159" s="272"/>
      <c r="F159" s="273"/>
      <c r="G159" s="272"/>
      <c r="H159" s="273"/>
      <c r="I159" s="272"/>
    </row>
    <row r="160" spans="1:9" x14ac:dyDescent="0.2">
      <c r="A160" s="268" t="s">
        <v>65</v>
      </c>
      <c r="B160" s="269" t="str">
        <f t="shared" si="9"/>
        <v>* Ulica: Zatonska - odvojak 14 (oznaka ZAT-O14)</v>
      </c>
      <c r="C160" s="270" t="s">
        <v>1</v>
      </c>
      <c r="D160" s="271">
        <f>'ULAZNI PODACI'!D11+'ULAZNI PODACI'!E11</f>
        <v>113</v>
      </c>
      <c r="E160" s="272"/>
      <c r="F160" s="273"/>
      <c r="G160" s="272"/>
      <c r="H160" s="273"/>
      <c r="I160" s="272"/>
    </row>
    <row r="161" spans="1:9" x14ac:dyDescent="0.2">
      <c r="A161" s="268" t="s">
        <v>66</v>
      </c>
      <c r="B161" s="269" t="str">
        <f t="shared" si="9"/>
        <v>* Ulica: Zatonska - odvojak 15 (oznaka ZAT-O15)</v>
      </c>
      <c r="C161" s="270" t="s">
        <v>1</v>
      </c>
      <c r="D161" s="271">
        <f>'ULAZNI PODACI'!D12+'ULAZNI PODACI'!E12</f>
        <v>234</v>
      </c>
      <c r="E161" s="272"/>
      <c r="F161" s="273"/>
      <c r="G161" s="272"/>
      <c r="H161" s="273"/>
      <c r="I161" s="272"/>
    </row>
    <row r="162" spans="1:9" x14ac:dyDescent="0.2">
      <c r="A162" s="268" t="s">
        <v>67</v>
      </c>
      <c r="B162" s="269" t="str">
        <f t="shared" si="9"/>
        <v>* Ulica: Zatonska - odvojak 16 (oznaka ZAT-O16)</v>
      </c>
      <c r="C162" s="270" t="s">
        <v>1</v>
      </c>
      <c r="D162" s="271">
        <f>'ULAZNI PODACI'!D13+'ULAZNI PODACI'!E13</f>
        <v>546</v>
      </c>
      <c r="E162" s="272"/>
      <c r="F162" s="273"/>
      <c r="G162" s="272"/>
      <c r="H162" s="273"/>
      <c r="I162" s="272"/>
    </row>
    <row r="163" spans="1:9" x14ac:dyDescent="0.2">
      <c r="A163" s="268" t="s">
        <v>5</v>
      </c>
      <c r="B163" s="269" t="str">
        <f t="shared" si="9"/>
        <v>* Ulica: Ante Starčevića i Lička - odvojci (oznaka POL)</v>
      </c>
      <c r="C163" s="270" t="s">
        <v>1</v>
      </c>
      <c r="D163" s="271">
        <f>'ULAZNI PODACI'!D14+'ULAZNI PODACI'!E14</f>
        <v>432</v>
      </c>
      <c r="E163" s="272"/>
      <c r="F163" s="273"/>
      <c r="G163" s="272"/>
      <c r="H163" s="273"/>
      <c r="I163" s="272"/>
    </row>
    <row r="164" spans="1:9" x14ac:dyDescent="0.2">
      <c r="A164" s="268" t="s">
        <v>68</v>
      </c>
      <c r="B164" s="269" t="str">
        <f t="shared" si="9"/>
        <v>* Ulica: Prve primorske čete - odvojak (oznaka PPČ)</v>
      </c>
      <c r="C164" s="270" t="s">
        <v>1</v>
      </c>
      <c r="D164" s="271">
        <f>'ULAZNI PODACI'!D15+'ULAZNI PODACI'!E15</f>
        <v>133</v>
      </c>
      <c r="E164" s="272"/>
      <c r="F164" s="273"/>
      <c r="G164" s="272"/>
      <c r="H164" s="273"/>
      <c r="I164" s="272"/>
    </row>
    <row r="165" spans="1:9" x14ac:dyDescent="0.2">
      <c r="A165" s="268" t="s">
        <v>69</v>
      </c>
      <c r="B165" s="269" t="str">
        <f t="shared" si="9"/>
        <v>* Ulica: Ruđera Boškovića - odvojak 1 (oznaka RB-O1)</v>
      </c>
      <c r="C165" s="270" t="s">
        <v>1</v>
      </c>
      <c r="D165" s="271">
        <f>'ULAZNI PODACI'!D16+'ULAZNI PODACI'!E16</f>
        <v>60</v>
      </c>
      <c r="E165" s="272"/>
      <c r="F165" s="273"/>
      <c r="G165" s="272"/>
      <c r="H165" s="273"/>
      <c r="I165" s="272"/>
    </row>
    <row r="166" spans="1:9" x14ac:dyDescent="0.2">
      <c r="A166" s="268" t="s">
        <v>70</v>
      </c>
      <c r="B166" s="269" t="str">
        <f t="shared" si="9"/>
        <v>* Ulica: Ruđera Boškovića - odvojak 2 (oznaka RB-O2)</v>
      </c>
      <c r="C166" s="270" t="s">
        <v>1</v>
      </c>
      <c r="D166" s="271">
        <f>'ULAZNI PODACI'!D17+'ULAZNI PODACI'!E17</f>
        <v>58</v>
      </c>
      <c r="E166" s="272"/>
      <c r="F166" s="273"/>
      <c r="G166" s="272"/>
      <c r="H166" s="273"/>
      <c r="I166" s="272"/>
    </row>
    <row r="167" spans="1:9" x14ac:dyDescent="0.2">
      <c r="A167" s="268" t="s">
        <v>71</v>
      </c>
      <c r="B167" s="269" t="str">
        <f t="shared" si="9"/>
        <v>* Ulica: Ljudevita Gaja (oznaka LJG)</v>
      </c>
      <c r="C167" s="270" t="s">
        <v>1</v>
      </c>
      <c r="D167" s="271">
        <f>'ULAZNI PODACI'!D18+'ULAZNI PODACI'!E18</f>
        <v>0</v>
      </c>
      <c r="E167" s="272"/>
      <c r="F167" s="273"/>
      <c r="G167" s="272"/>
      <c r="H167" s="273"/>
      <c r="I167" s="272"/>
    </row>
    <row r="168" spans="1:9" x14ac:dyDescent="0.2">
      <c r="A168" s="268" t="s">
        <v>228</v>
      </c>
      <c r="B168" s="269" t="str">
        <f t="shared" si="9"/>
        <v>* Ulica: J.Š. Akabe - odvojak (oznaka JŠA-O)</v>
      </c>
      <c r="C168" s="270" t="s">
        <v>1</v>
      </c>
      <c r="D168" s="271">
        <f>'ULAZNI PODACI'!D19+'ULAZNI PODACI'!E19</f>
        <v>155</v>
      </c>
      <c r="E168" s="272"/>
      <c r="F168" s="273"/>
      <c r="G168" s="272"/>
      <c r="H168" s="273"/>
      <c r="I168" s="272"/>
    </row>
    <row r="169" spans="1:9" x14ac:dyDescent="0.2">
      <c r="A169" s="268" t="s">
        <v>229</v>
      </c>
      <c r="B169" s="269" t="str">
        <f t="shared" si="9"/>
        <v>* Ulica: Miroslava Krleže - odvojak (oznaka MK-O)</v>
      </c>
      <c r="C169" s="270" t="s">
        <v>1</v>
      </c>
      <c r="D169" s="271">
        <f>'ULAZNI PODACI'!D20+'ULAZNI PODACI'!E20</f>
        <v>200</v>
      </c>
      <c r="E169" s="272"/>
      <c r="F169" s="273"/>
      <c r="G169" s="272"/>
      <c r="H169" s="273"/>
      <c r="I169" s="272"/>
    </row>
    <row r="170" spans="1:9" x14ac:dyDescent="0.2">
      <c r="A170" s="268" t="s">
        <v>230</v>
      </c>
      <c r="B170" s="269" t="str">
        <f t="shared" si="9"/>
        <v>* Ulica: Lička - odvojak (oznaka LIČ-O)</v>
      </c>
      <c r="C170" s="270" t="s">
        <v>1</v>
      </c>
      <c r="D170" s="271">
        <f>'ULAZNI PODACI'!D21+'ULAZNI PODACI'!E21</f>
        <v>117</v>
      </c>
      <c r="E170" s="272"/>
      <c r="F170" s="273"/>
      <c r="G170" s="272"/>
      <c r="H170" s="273"/>
      <c r="I170" s="272"/>
    </row>
    <row r="171" spans="1:9" x14ac:dyDescent="0.2">
      <c r="A171" s="268" t="s">
        <v>267</v>
      </c>
      <c r="B171" s="269" t="str">
        <f t="shared" ref="B171:B172" si="10">B33</f>
        <v>* Ulica: Obrove - odvojak (oznaka OBR-O)</v>
      </c>
      <c r="C171" s="270" t="s">
        <v>1</v>
      </c>
      <c r="D171" s="271">
        <f>'ULAZNI PODACI'!D22+'ULAZNI PODACI'!E22</f>
        <v>243</v>
      </c>
      <c r="E171" s="272"/>
      <c r="F171" s="273"/>
      <c r="G171" s="272"/>
      <c r="H171" s="273"/>
      <c r="I171" s="272"/>
    </row>
    <row r="172" spans="1:9" x14ac:dyDescent="0.2">
      <c r="A172" s="268" t="s">
        <v>292</v>
      </c>
      <c r="B172" s="269" t="str">
        <f t="shared" si="10"/>
        <v>* Ulica: ostalo, raskrižja (oznaka OST)</v>
      </c>
      <c r="C172" s="270" t="s">
        <v>1</v>
      </c>
      <c r="D172" s="271">
        <f>'ULAZNI PODACI'!D23+'ULAZNI PODACI'!E23</f>
        <v>80</v>
      </c>
      <c r="E172" s="272"/>
      <c r="F172" s="273"/>
      <c r="G172" s="272"/>
      <c r="H172" s="273"/>
      <c r="I172" s="272"/>
    </row>
    <row r="173" spans="1:9" x14ac:dyDescent="0.2">
      <c r="C173" s="277"/>
      <c r="D173" s="277"/>
    </row>
    <row r="174" spans="1:9" x14ac:dyDescent="0.2">
      <c r="C174" s="277"/>
      <c r="D174" s="277"/>
    </row>
    <row r="175" spans="1:9" ht="38.25" x14ac:dyDescent="0.2">
      <c r="A175" s="179" t="s">
        <v>23</v>
      </c>
      <c r="B175" s="278" t="s">
        <v>2</v>
      </c>
      <c r="C175" s="264" t="s">
        <v>1</v>
      </c>
      <c r="D175" s="265">
        <f>SUM(D176:D193)</f>
        <v>3029</v>
      </c>
      <c r="E175" s="266"/>
      <c r="F175" s="267"/>
      <c r="G175" s="267"/>
      <c r="H175" s="267"/>
      <c r="I175" s="266"/>
    </row>
    <row r="176" spans="1:9" x14ac:dyDescent="0.2">
      <c r="A176" s="268" t="s">
        <v>60</v>
      </c>
      <c r="B176" s="269" t="str">
        <f t="shared" ref="B176:B193" si="11">B17</f>
        <v>* Ulica: Zatonska - odvojak 9 (oznaka ZAT-O9)</v>
      </c>
      <c r="C176" s="270" t="s">
        <v>1</v>
      </c>
      <c r="D176" s="271">
        <f>'ULAZNI PODACI'!D6+'ULAZNI PODACI'!E6</f>
        <v>187</v>
      </c>
      <c r="E176" s="272"/>
      <c r="F176" s="273"/>
      <c r="G176" s="272"/>
      <c r="H176" s="273"/>
      <c r="I176" s="272"/>
    </row>
    <row r="177" spans="1:9" x14ac:dyDescent="0.2">
      <c r="A177" s="268" t="s">
        <v>61</v>
      </c>
      <c r="B177" s="269" t="str">
        <f t="shared" si="11"/>
        <v>* Ulica: Zatonska - odvojak 10 (oznaka ZAT-O10)</v>
      </c>
      <c r="C177" s="270" t="s">
        <v>1</v>
      </c>
      <c r="D177" s="271">
        <f>'ULAZNI PODACI'!D7+'ULAZNI PODACI'!E7</f>
        <v>200</v>
      </c>
      <c r="E177" s="272"/>
      <c r="F177" s="273"/>
      <c r="G177" s="272"/>
      <c r="H177" s="273"/>
      <c r="I177" s="272"/>
    </row>
    <row r="178" spans="1:9" x14ac:dyDescent="0.2">
      <c r="A178" s="268" t="s">
        <v>62</v>
      </c>
      <c r="B178" s="269" t="str">
        <f t="shared" si="11"/>
        <v>* Ulica: Zatonska - odvojak 11 (oznaka ZAT-O11)</v>
      </c>
      <c r="C178" s="270" t="s">
        <v>1</v>
      </c>
      <c r="D178" s="271">
        <f>'ULAZNI PODACI'!D8+'ULAZNI PODACI'!E8</f>
        <v>77</v>
      </c>
      <c r="E178" s="272"/>
      <c r="F178" s="273"/>
      <c r="G178" s="272"/>
      <c r="H178" s="273"/>
      <c r="I178" s="272"/>
    </row>
    <row r="179" spans="1:9" x14ac:dyDescent="0.2">
      <c r="A179" s="268" t="s">
        <v>63</v>
      </c>
      <c r="B179" s="269" t="str">
        <f t="shared" si="11"/>
        <v>* Ulica: Zatonska - odvojak 12 (oznaka ZAT-O12)</v>
      </c>
      <c r="C179" s="270" t="s">
        <v>1</v>
      </c>
      <c r="D179" s="271">
        <f>'ULAZNI PODACI'!D9+'ULAZNI PODACI'!E9</f>
        <v>102</v>
      </c>
      <c r="E179" s="272"/>
      <c r="F179" s="273"/>
      <c r="G179" s="272"/>
      <c r="H179" s="273"/>
      <c r="I179" s="272"/>
    </row>
    <row r="180" spans="1:9" x14ac:dyDescent="0.2">
      <c r="A180" s="268" t="s">
        <v>64</v>
      </c>
      <c r="B180" s="269" t="str">
        <f t="shared" si="11"/>
        <v>* Ulica: Zatonska - odvojak 13 (oznaka ZAT-O13)</v>
      </c>
      <c r="C180" s="270" t="s">
        <v>1</v>
      </c>
      <c r="D180" s="271">
        <f>'ULAZNI PODACI'!D10+'ULAZNI PODACI'!E10</f>
        <v>92</v>
      </c>
      <c r="E180" s="272"/>
      <c r="F180" s="273"/>
      <c r="G180" s="272"/>
      <c r="H180" s="273"/>
      <c r="I180" s="272"/>
    </row>
    <row r="181" spans="1:9" x14ac:dyDescent="0.2">
      <c r="A181" s="268" t="s">
        <v>65</v>
      </c>
      <c r="B181" s="269" t="str">
        <f t="shared" si="11"/>
        <v>* Ulica: Zatonska - odvojak 14 (oznaka ZAT-O14)</v>
      </c>
      <c r="C181" s="270" t="s">
        <v>1</v>
      </c>
      <c r="D181" s="271">
        <f>'ULAZNI PODACI'!D11+'ULAZNI PODACI'!E11</f>
        <v>113</v>
      </c>
      <c r="E181" s="272"/>
      <c r="F181" s="273"/>
      <c r="G181" s="272"/>
      <c r="H181" s="273"/>
      <c r="I181" s="272"/>
    </row>
    <row r="182" spans="1:9" x14ac:dyDescent="0.2">
      <c r="A182" s="268" t="s">
        <v>66</v>
      </c>
      <c r="B182" s="269" t="str">
        <f t="shared" si="11"/>
        <v>* Ulica: Zatonska - odvojak 15 (oznaka ZAT-O15)</v>
      </c>
      <c r="C182" s="270" t="s">
        <v>1</v>
      </c>
      <c r="D182" s="271">
        <f>'ULAZNI PODACI'!D12+'ULAZNI PODACI'!E12</f>
        <v>234</v>
      </c>
      <c r="E182" s="272"/>
      <c r="F182" s="273"/>
      <c r="G182" s="272"/>
      <c r="H182" s="273"/>
      <c r="I182" s="272"/>
    </row>
    <row r="183" spans="1:9" x14ac:dyDescent="0.2">
      <c r="A183" s="268" t="s">
        <v>67</v>
      </c>
      <c r="B183" s="269" t="str">
        <f t="shared" si="11"/>
        <v>* Ulica: Zatonska - odvojak 16 (oznaka ZAT-O16)</v>
      </c>
      <c r="C183" s="270" t="s">
        <v>1</v>
      </c>
      <c r="D183" s="271">
        <f>'ULAZNI PODACI'!D13+'ULAZNI PODACI'!E13</f>
        <v>546</v>
      </c>
      <c r="E183" s="272"/>
      <c r="F183" s="273"/>
      <c r="G183" s="272"/>
      <c r="H183" s="273"/>
      <c r="I183" s="272"/>
    </row>
    <row r="184" spans="1:9" x14ac:dyDescent="0.2">
      <c r="A184" s="268" t="s">
        <v>5</v>
      </c>
      <c r="B184" s="269" t="str">
        <f t="shared" si="11"/>
        <v>* Ulica: Ante Starčevića i Lička - odvojci (oznaka POL)</v>
      </c>
      <c r="C184" s="270" t="s">
        <v>1</v>
      </c>
      <c r="D184" s="271">
        <f>'ULAZNI PODACI'!D14+'ULAZNI PODACI'!E14</f>
        <v>432</v>
      </c>
      <c r="E184" s="272"/>
      <c r="F184" s="273"/>
      <c r="G184" s="272"/>
      <c r="H184" s="273"/>
      <c r="I184" s="272"/>
    </row>
    <row r="185" spans="1:9" x14ac:dyDescent="0.2">
      <c r="A185" s="268" t="s">
        <v>68</v>
      </c>
      <c r="B185" s="269" t="str">
        <f t="shared" si="11"/>
        <v>* Ulica: Prve primorske čete - odvojak (oznaka PPČ)</v>
      </c>
      <c r="C185" s="270" t="s">
        <v>1</v>
      </c>
      <c r="D185" s="271">
        <f>'ULAZNI PODACI'!D15+'ULAZNI PODACI'!E15</f>
        <v>133</v>
      </c>
      <c r="E185" s="272"/>
      <c r="F185" s="273"/>
      <c r="G185" s="272"/>
      <c r="H185" s="273"/>
      <c r="I185" s="272"/>
    </row>
    <row r="186" spans="1:9" x14ac:dyDescent="0.2">
      <c r="A186" s="268" t="s">
        <v>69</v>
      </c>
      <c r="B186" s="269" t="str">
        <f t="shared" si="11"/>
        <v>* Ulica: Ruđera Boškovića - odvojak 1 (oznaka RB-O1)</v>
      </c>
      <c r="C186" s="270" t="s">
        <v>1</v>
      </c>
      <c r="D186" s="271">
        <f>'ULAZNI PODACI'!D16+'ULAZNI PODACI'!E16</f>
        <v>60</v>
      </c>
      <c r="E186" s="272"/>
      <c r="F186" s="273"/>
      <c r="G186" s="272"/>
      <c r="H186" s="273"/>
      <c r="I186" s="272"/>
    </row>
    <row r="187" spans="1:9" x14ac:dyDescent="0.2">
      <c r="A187" s="268" t="s">
        <v>70</v>
      </c>
      <c r="B187" s="269" t="str">
        <f t="shared" si="11"/>
        <v>* Ulica: Ruđera Boškovića - odvojak 2 (oznaka RB-O2)</v>
      </c>
      <c r="C187" s="270" t="s">
        <v>1</v>
      </c>
      <c r="D187" s="271">
        <f>'ULAZNI PODACI'!D17+'ULAZNI PODACI'!E17</f>
        <v>58</v>
      </c>
      <c r="E187" s="272"/>
      <c r="F187" s="273"/>
      <c r="G187" s="272"/>
      <c r="H187" s="273"/>
      <c r="I187" s="272"/>
    </row>
    <row r="188" spans="1:9" x14ac:dyDescent="0.2">
      <c r="A188" s="268" t="s">
        <v>71</v>
      </c>
      <c r="B188" s="269" t="str">
        <f t="shared" si="11"/>
        <v>* Ulica: Ljudevita Gaja (oznaka LJG)</v>
      </c>
      <c r="C188" s="270" t="s">
        <v>1</v>
      </c>
      <c r="D188" s="271">
        <f>'ULAZNI PODACI'!D18+'ULAZNI PODACI'!E18</f>
        <v>0</v>
      </c>
      <c r="E188" s="272"/>
      <c r="F188" s="273"/>
      <c r="G188" s="272"/>
      <c r="H188" s="273"/>
      <c r="I188" s="272"/>
    </row>
    <row r="189" spans="1:9" x14ac:dyDescent="0.2">
      <c r="A189" s="268" t="s">
        <v>228</v>
      </c>
      <c r="B189" s="269" t="str">
        <f t="shared" si="11"/>
        <v>* Ulica: J.Š. Akabe - odvojak (oznaka JŠA-O)</v>
      </c>
      <c r="C189" s="270" t="s">
        <v>1</v>
      </c>
      <c r="D189" s="271">
        <f>'ULAZNI PODACI'!D19+'ULAZNI PODACI'!E19</f>
        <v>155</v>
      </c>
      <c r="E189" s="272"/>
      <c r="F189" s="273"/>
      <c r="G189" s="272"/>
      <c r="H189" s="273"/>
      <c r="I189" s="272"/>
    </row>
    <row r="190" spans="1:9" x14ac:dyDescent="0.2">
      <c r="A190" s="268" t="s">
        <v>229</v>
      </c>
      <c r="B190" s="269" t="str">
        <f t="shared" si="11"/>
        <v>* Ulica: Miroslava Krleže - odvojak (oznaka MK-O)</v>
      </c>
      <c r="C190" s="270" t="s">
        <v>1</v>
      </c>
      <c r="D190" s="271">
        <f>'ULAZNI PODACI'!D20+'ULAZNI PODACI'!E20</f>
        <v>200</v>
      </c>
      <c r="E190" s="272"/>
      <c r="F190" s="273"/>
      <c r="G190" s="272"/>
      <c r="H190" s="273"/>
      <c r="I190" s="272"/>
    </row>
    <row r="191" spans="1:9" x14ac:dyDescent="0.2">
      <c r="A191" s="268" t="s">
        <v>230</v>
      </c>
      <c r="B191" s="269" t="str">
        <f t="shared" si="11"/>
        <v>* Ulica: Lička - odvojak (oznaka LIČ-O)</v>
      </c>
      <c r="C191" s="270" t="s">
        <v>1</v>
      </c>
      <c r="D191" s="271">
        <f>'ULAZNI PODACI'!D21+'ULAZNI PODACI'!E21</f>
        <v>117</v>
      </c>
      <c r="E191" s="272"/>
      <c r="F191" s="273"/>
      <c r="G191" s="272"/>
      <c r="H191" s="273"/>
      <c r="I191" s="272"/>
    </row>
    <row r="192" spans="1:9" x14ac:dyDescent="0.2">
      <c r="A192" s="268" t="s">
        <v>267</v>
      </c>
      <c r="B192" s="269" t="str">
        <f t="shared" si="11"/>
        <v>* Ulica: Obrove - odvojak (oznaka OBR-O)</v>
      </c>
      <c r="C192" s="270" t="s">
        <v>1</v>
      </c>
      <c r="D192" s="271">
        <f>'ULAZNI PODACI'!D22+'ULAZNI PODACI'!E22</f>
        <v>243</v>
      </c>
      <c r="E192" s="272"/>
      <c r="F192" s="273"/>
      <c r="G192" s="272"/>
      <c r="H192" s="273"/>
      <c r="I192" s="272"/>
    </row>
    <row r="193" spans="1:9" x14ac:dyDescent="0.2">
      <c r="A193" s="268" t="s">
        <v>292</v>
      </c>
      <c r="B193" s="269" t="str">
        <f t="shared" si="11"/>
        <v>* Ulica: ostalo, raskrižja (oznaka OST)</v>
      </c>
      <c r="C193" s="270" t="s">
        <v>1</v>
      </c>
      <c r="D193" s="271">
        <f>'ULAZNI PODACI'!D23+'ULAZNI PODACI'!E23</f>
        <v>80</v>
      </c>
      <c r="E193" s="272"/>
      <c r="F193" s="273"/>
      <c r="G193" s="272"/>
      <c r="H193" s="273"/>
      <c r="I193" s="272"/>
    </row>
    <row r="194" spans="1:9" x14ac:dyDescent="0.2">
      <c r="C194" s="277"/>
      <c r="D194" s="277"/>
    </row>
    <row r="195" spans="1:9" x14ac:dyDescent="0.2">
      <c r="C195" s="277"/>
      <c r="D195" s="277"/>
    </row>
    <row r="196" spans="1:9" ht="25.5" x14ac:dyDescent="0.2">
      <c r="A196" s="179" t="s">
        <v>24</v>
      </c>
      <c r="B196" s="278" t="s">
        <v>116</v>
      </c>
      <c r="C196" s="264" t="s">
        <v>1</v>
      </c>
      <c r="D196" s="265">
        <f>SUM(D197:D214)</f>
        <v>2949</v>
      </c>
      <c r="E196" s="266"/>
      <c r="F196" s="267"/>
      <c r="G196" s="267"/>
      <c r="H196" s="267"/>
      <c r="I196" s="266"/>
    </row>
    <row r="197" spans="1:9" x14ac:dyDescent="0.2">
      <c r="A197" s="268" t="s">
        <v>60</v>
      </c>
      <c r="B197" s="269" t="str">
        <f t="shared" ref="B197:B214" si="12">B17</f>
        <v>* Ulica: Zatonska - odvojak 9 (oznaka ZAT-O9)</v>
      </c>
      <c r="C197" s="270" t="s">
        <v>1</v>
      </c>
      <c r="D197" s="271">
        <f>'ULAZNI PODACI'!F30</f>
        <v>187</v>
      </c>
      <c r="E197" s="272"/>
      <c r="F197" s="273"/>
      <c r="G197" s="272"/>
      <c r="H197" s="273"/>
      <c r="I197" s="272"/>
    </row>
    <row r="198" spans="1:9" x14ac:dyDescent="0.2">
      <c r="A198" s="268" t="s">
        <v>61</v>
      </c>
      <c r="B198" s="269" t="str">
        <f t="shared" si="12"/>
        <v>* Ulica: Zatonska - odvojak 10 (oznaka ZAT-O10)</v>
      </c>
      <c r="C198" s="270" t="s">
        <v>1</v>
      </c>
      <c r="D198" s="271">
        <f>'ULAZNI PODACI'!F31</f>
        <v>200</v>
      </c>
      <c r="E198" s="272"/>
      <c r="F198" s="273"/>
      <c r="G198" s="272"/>
      <c r="H198" s="273"/>
      <c r="I198" s="272"/>
    </row>
    <row r="199" spans="1:9" x14ac:dyDescent="0.2">
      <c r="A199" s="268" t="s">
        <v>62</v>
      </c>
      <c r="B199" s="269" t="str">
        <f t="shared" si="12"/>
        <v>* Ulica: Zatonska - odvojak 11 (oznaka ZAT-O11)</v>
      </c>
      <c r="C199" s="270" t="s">
        <v>1</v>
      </c>
      <c r="D199" s="271">
        <f>'ULAZNI PODACI'!F32</f>
        <v>77</v>
      </c>
      <c r="E199" s="272"/>
      <c r="F199" s="273"/>
      <c r="G199" s="272"/>
      <c r="H199" s="273"/>
      <c r="I199" s="272"/>
    </row>
    <row r="200" spans="1:9" x14ac:dyDescent="0.2">
      <c r="A200" s="268" t="s">
        <v>63</v>
      </c>
      <c r="B200" s="269" t="str">
        <f t="shared" si="12"/>
        <v>* Ulica: Zatonska - odvojak 12 (oznaka ZAT-O12)</v>
      </c>
      <c r="C200" s="270" t="s">
        <v>1</v>
      </c>
      <c r="D200" s="271">
        <f>'ULAZNI PODACI'!F33</f>
        <v>102</v>
      </c>
      <c r="E200" s="272"/>
      <c r="F200" s="273"/>
      <c r="G200" s="272"/>
      <c r="H200" s="273"/>
      <c r="I200" s="272"/>
    </row>
    <row r="201" spans="1:9" x14ac:dyDescent="0.2">
      <c r="A201" s="268" t="s">
        <v>64</v>
      </c>
      <c r="B201" s="269" t="str">
        <f t="shared" si="12"/>
        <v>* Ulica: Zatonska - odvojak 13 (oznaka ZAT-O13)</v>
      </c>
      <c r="C201" s="270" t="s">
        <v>1</v>
      </c>
      <c r="D201" s="271">
        <f>'ULAZNI PODACI'!F34</f>
        <v>92</v>
      </c>
      <c r="E201" s="272"/>
      <c r="F201" s="273"/>
      <c r="G201" s="272"/>
      <c r="H201" s="273"/>
      <c r="I201" s="272"/>
    </row>
    <row r="202" spans="1:9" x14ac:dyDescent="0.2">
      <c r="A202" s="268" t="s">
        <v>65</v>
      </c>
      <c r="B202" s="269" t="str">
        <f t="shared" si="12"/>
        <v>* Ulica: Zatonska - odvojak 14 (oznaka ZAT-O14)</v>
      </c>
      <c r="C202" s="270" t="s">
        <v>1</v>
      </c>
      <c r="D202" s="271">
        <f>'ULAZNI PODACI'!F35</f>
        <v>113</v>
      </c>
      <c r="E202" s="272"/>
      <c r="F202" s="273"/>
      <c r="G202" s="272"/>
      <c r="H202" s="273"/>
      <c r="I202" s="272"/>
    </row>
    <row r="203" spans="1:9" x14ac:dyDescent="0.2">
      <c r="A203" s="268" t="s">
        <v>66</v>
      </c>
      <c r="B203" s="269" t="str">
        <f t="shared" si="12"/>
        <v>* Ulica: Zatonska - odvojak 15 (oznaka ZAT-O15)</v>
      </c>
      <c r="C203" s="270" t="s">
        <v>1</v>
      </c>
      <c r="D203" s="271">
        <f>'ULAZNI PODACI'!F36</f>
        <v>234</v>
      </c>
      <c r="E203" s="272"/>
      <c r="F203" s="273"/>
      <c r="G203" s="272"/>
      <c r="H203" s="273"/>
      <c r="I203" s="272"/>
    </row>
    <row r="204" spans="1:9" x14ac:dyDescent="0.2">
      <c r="A204" s="268" t="s">
        <v>67</v>
      </c>
      <c r="B204" s="269" t="str">
        <f t="shared" si="12"/>
        <v>* Ulica: Zatonska - odvojak 16 (oznaka ZAT-O16)</v>
      </c>
      <c r="C204" s="270" t="s">
        <v>1</v>
      </c>
      <c r="D204" s="271">
        <f>'ULAZNI PODACI'!F37</f>
        <v>546</v>
      </c>
      <c r="E204" s="272"/>
      <c r="F204" s="273"/>
      <c r="G204" s="272"/>
      <c r="H204" s="273"/>
      <c r="I204" s="272"/>
    </row>
    <row r="205" spans="1:9" x14ac:dyDescent="0.2">
      <c r="A205" s="268" t="s">
        <v>5</v>
      </c>
      <c r="B205" s="269" t="str">
        <f t="shared" si="12"/>
        <v>* Ulica: Ante Starčevića i Lička - odvojci (oznaka POL)</v>
      </c>
      <c r="C205" s="270" t="s">
        <v>1</v>
      </c>
      <c r="D205" s="271">
        <f>'ULAZNI PODACI'!F38</f>
        <v>432</v>
      </c>
      <c r="E205" s="272"/>
      <c r="F205" s="273"/>
      <c r="G205" s="272"/>
      <c r="H205" s="273"/>
      <c r="I205" s="272"/>
    </row>
    <row r="206" spans="1:9" x14ac:dyDescent="0.2">
      <c r="A206" s="268" t="s">
        <v>68</v>
      </c>
      <c r="B206" s="269" t="str">
        <f t="shared" si="12"/>
        <v>* Ulica: Prve primorske čete - odvojak (oznaka PPČ)</v>
      </c>
      <c r="C206" s="270" t="s">
        <v>1</v>
      </c>
      <c r="D206" s="271">
        <f>'ULAZNI PODACI'!F39</f>
        <v>133</v>
      </c>
      <c r="E206" s="272"/>
      <c r="F206" s="273"/>
      <c r="G206" s="272"/>
      <c r="H206" s="273"/>
      <c r="I206" s="272"/>
    </row>
    <row r="207" spans="1:9" x14ac:dyDescent="0.2">
      <c r="A207" s="268" t="s">
        <v>69</v>
      </c>
      <c r="B207" s="269" t="str">
        <f t="shared" si="12"/>
        <v>* Ulica: Ruđera Boškovića - odvojak 1 (oznaka RB-O1)</v>
      </c>
      <c r="C207" s="270" t="s">
        <v>1</v>
      </c>
      <c r="D207" s="271">
        <f>'ULAZNI PODACI'!F40</f>
        <v>60</v>
      </c>
      <c r="E207" s="272"/>
      <c r="F207" s="273"/>
      <c r="G207" s="272"/>
      <c r="H207" s="273"/>
      <c r="I207" s="272"/>
    </row>
    <row r="208" spans="1:9" x14ac:dyDescent="0.2">
      <c r="A208" s="268" t="s">
        <v>70</v>
      </c>
      <c r="B208" s="269" t="str">
        <f t="shared" si="12"/>
        <v>* Ulica: Ruđera Boškovića - odvojak 2 (oznaka RB-O2)</v>
      </c>
      <c r="C208" s="270" t="s">
        <v>1</v>
      </c>
      <c r="D208" s="271">
        <f>'ULAZNI PODACI'!F41</f>
        <v>58</v>
      </c>
      <c r="E208" s="272"/>
      <c r="F208" s="273"/>
      <c r="G208" s="272"/>
      <c r="H208" s="273"/>
      <c r="I208" s="272"/>
    </row>
    <row r="209" spans="1:9" x14ac:dyDescent="0.2">
      <c r="A209" s="268" t="s">
        <v>71</v>
      </c>
      <c r="B209" s="269" t="str">
        <f t="shared" si="12"/>
        <v>* Ulica: Ljudevita Gaja (oznaka LJG)</v>
      </c>
      <c r="C209" s="270" t="s">
        <v>1</v>
      </c>
      <c r="D209" s="271">
        <f>'ULAZNI PODACI'!F42</f>
        <v>0</v>
      </c>
      <c r="E209" s="272"/>
      <c r="F209" s="273"/>
      <c r="G209" s="272"/>
      <c r="H209" s="273"/>
      <c r="I209" s="272"/>
    </row>
    <row r="210" spans="1:9" x14ac:dyDescent="0.2">
      <c r="A210" s="268" t="s">
        <v>228</v>
      </c>
      <c r="B210" s="269" t="str">
        <f t="shared" si="12"/>
        <v>* Ulica: J.Š. Akabe - odvojak (oznaka JŠA-O)</v>
      </c>
      <c r="C210" s="270" t="s">
        <v>1</v>
      </c>
      <c r="D210" s="271">
        <f>'ULAZNI PODACI'!F43</f>
        <v>155</v>
      </c>
      <c r="E210" s="272"/>
      <c r="F210" s="273"/>
      <c r="G210" s="272"/>
      <c r="H210" s="273"/>
      <c r="I210" s="272"/>
    </row>
    <row r="211" spans="1:9" x14ac:dyDescent="0.2">
      <c r="A211" s="268" t="s">
        <v>229</v>
      </c>
      <c r="B211" s="269" t="str">
        <f t="shared" si="12"/>
        <v>* Ulica: Miroslava Krleže - odvojak (oznaka MK-O)</v>
      </c>
      <c r="C211" s="270" t="s">
        <v>1</v>
      </c>
      <c r="D211" s="271">
        <f>'ULAZNI PODACI'!F44</f>
        <v>200</v>
      </c>
      <c r="E211" s="272"/>
      <c r="F211" s="273"/>
      <c r="G211" s="272"/>
      <c r="H211" s="273"/>
      <c r="I211" s="272"/>
    </row>
    <row r="212" spans="1:9" x14ac:dyDescent="0.2">
      <c r="A212" s="268" t="s">
        <v>230</v>
      </c>
      <c r="B212" s="269" t="str">
        <f t="shared" si="12"/>
        <v>* Ulica: Lička - odvojak (oznaka LIČ-O)</v>
      </c>
      <c r="C212" s="270" t="s">
        <v>1</v>
      </c>
      <c r="D212" s="271">
        <f>'ULAZNI PODACI'!F45</f>
        <v>117</v>
      </c>
      <c r="E212" s="272"/>
      <c r="F212" s="273"/>
      <c r="G212" s="272"/>
      <c r="H212" s="273"/>
      <c r="I212" s="272"/>
    </row>
    <row r="213" spans="1:9" x14ac:dyDescent="0.2">
      <c r="A213" s="268" t="s">
        <v>267</v>
      </c>
      <c r="B213" s="269" t="str">
        <f t="shared" si="12"/>
        <v>* Ulica: Obrove - odvojak (oznaka OBR-O)</v>
      </c>
      <c r="C213" s="270" t="s">
        <v>1</v>
      </c>
      <c r="D213" s="271">
        <f>'ULAZNI PODACI'!F46</f>
        <v>243</v>
      </c>
      <c r="E213" s="272"/>
      <c r="F213" s="273"/>
      <c r="G213" s="272"/>
      <c r="H213" s="273"/>
      <c r="I213" s="272"/>
    </row>
    <row r="214" spans="1:9" x14ac:dyDescent="0.2">
      <c r="A214" s="268" t="s">
        <v>292</v>
      </c>
      <c r="B214" s="269" t="str">
        <f t="shared" si="12"/>
        <v>* Ulica: ostalo, raskrižja (oznaka OST)</v>
      </c>
      <c r="C214" s="270" t="s">
        <v>1</v>
      </c>
      <c r="D214" s="271">
        <f>'ULAZNI PODACI'!F47</f>
        <v>0</v>
      </c>
      <c r="E214" s="272"/>
      <c r="F214" s="273"/>
      <c r="G214" s="272"/>
      <c r="H214" s="273"/>
      <c r="I214" s="272"/>
    </row>
    <row r="215" spans="1:9" x14ac:dyDescent="0.2">
      <c r="C215" s="277"/>
      <c r="D215" s="277"/>
    </row>
    <row r="216" spans="1:9" x14ac:dyDescent="0.2">
      <c r="C216" s="277"/>
      <c r="D216" s="277"/>
    </row>
    <row r="217" spans="1:9" ht="25.5" x14ac:dyDescent="0.2">
      <c r="A217" s="179" t="s">
        <v>13</v>
      </c>
      <c r="B217" s="278" t="s">
        <v>40</v>
      </c>
      <c r="C217" s="264" t="s">
        <v>0</v>
      </c>
      <c r="D217" s="265">
        <f>SUM(D218:D235)</f>
        <v>75</v>
      </c>
      <c r="E217" s="266"/>
      <c r="F217" s="267"/>
      <c r="G217" s="267"/>
      <c r="H217" s="267"/>
      <c r="I217" s="266"/>
    </row>
    <row r="218" spans="1:9" x14ac:dyDescent="0.2">
      <c r="A218" s="268" t="s">
        <v>60</v>
      </c>
      <c r="B218" s="269" t="str">
        <f t="shared" ref="B218:B235" si="13">B17</f>
        <v>* Ulica: Zatonska - odvojak 9 (oznaka ZAT-O9)</v>
      </c>
      <c r="C218" s="270" t="s">
        <v>0</v>
      </c>
      <c r="D218" s="271">
        <f>ROUND('ULAZNI PODACI'!F30/40,0)</f>
        <v>5</v>
      </c>
      <c r="E218" s="272"/>
      <c r="F218" s="273"/>
      <c r="G218" s="272"/>
      <c r="H218" s="273"/>
      <c r="I218" s="272"/>
    </row>
    <row r="219" spans="1:9" x14ac:dyDescent="0.2">
      <c r="A219" s="268" t="s">
        <v>61</v>
      </c>
      <c r="B219" s="269" t="str">
        <f t="shared" si="13"/>
        <v>* Ulica: Zatonska - odvojak 10 (oznaka ZAT-O10)</v>
      </c>
      <c r="C219" s="270" t="s">
        <v>0</v>
      </c>
      <c r="D219" s="271">
        <f>ROUND('ULAZNI PODACI'!F31/40,0)</f>
        <v>5</v>
      </c>
      <c r="E219" s="272"/>
      <c r="F219" s="273"/>
      <c r="G219" s="272"/>
      <c r="H219" s="273"/>
      <c r="I219" s="272"/>
    </row>
    <row r="220" spans="1:9" x14ac:dyDescent="0.2">
      <c r="A220" s="268" t="s">
        <v>62</v>
      </c>
      <c r="B220" s="269" t="str">
        <f t="shared" si="13"/>
        <v>* Ulica: Zatonska - odvojak 11 (oznaka ZAT-O11)</v>
      </c>
      <c r="C220" s="270" t="s">
        <v>0</v>
      </c>
      <c r="D220" s="271">
        <f>ROUND('ULAZNI PODACI'!F32/40,0)</f>
        <v>2</v>
      </c>
      <c r="E220" s="272"/>
      <c r="F220" s="273"/>
      <c r="G220" s="272"/>
      <c r="H220" s="273"/>
      <c r="I220" s="272"/>
    </row>
    <row r="221" spans="1:9" x14ac:dyDescent="0.2">
      <c r="A221" s="268" t="s">
        <v>63</v>
      </c>
      <c r="B221" s="269" t="str">
        <f t="shared" si="13"/>
        <v>* Ulica: Zatonska - odvojak 12 (oznaka ZAT-O12)</v>
      </c>
      <c r="C221" s="270" t="s">
        <v>0</v>
      </c>
      <c r="D221" s="271">
        <f>ROUND('ULAZNI PODACI'!F33/40,0)</f>
        <v>3</v>
      </c>
      <c r="E221" s="272"/>
      <c r="F221" s="273"/>
      <c r="G221" s="272"/>
      <c r="H221" s="273"/>
      <c r="I221" s="272"/>
    </row>
    <row r="222" spans="1:9" x14ac:dyDescent="0.2">
      <c r="A222" s="268" t="s">
        <v>64</v>
      </c>
      <c r="B222" s="269" t="str">
        <f t="shared" si="13"/>
        <v>* Ulica: Zatonska - odvojak 13 (oznaka ZAT-O13)</v>
      </c>
      <c r="C222" s="270" t="s">
        <v>0</v>
      </c>
      <c r="D222" s="271">
        <f>ROUND('ULAZNI PODACI'!F34/40,0)</f>
        <v>2</v>
      </c>
      <c r="E222" s="272"/>
      <c r="F222" s="273"/>
      <c r="G222" s="272"/>
      <c r="H222" s="273"/>
      <c r="I222" s="272"/>
    </row>
    <row r="223" spans="1:9" x14ac:dyDescent="0.2">
      <c r="A223" s="268" t="s">
        <v>65</v>
      </c>
      <c r="B223" s="269" t="str">
        <f t="shared" si="13"/>
        <v>* Ulica: Zatonska - odvojak 14 (oznaka ZAT-O14)</v>
      </c>
      <c r="C223" s="270" t="s">
        <v>0</v>
      </c>
      <c r="D223" s="271">
        <f>ROUND('ULAZNI PODACI'!F35/40,0)</f>
        <v>3</v>
      </c>
      <c r="E223" s="272"/>
      <c r="F223" s="273"/>
      <c r="G223" s="272"/>
      <c r="H223" s="273"/>
      <c r="I223" s="272"/>
    </row>
    <row r="224" spans="1:9" x14ac:dyDescent="0.2">
      <c r="A224" s="268" t="s">
        <v>66</v>
      </c>
      <c r="B224" s="269" t="str">
        <f t="shared" si="13"/>
        <v>* Ulica: Zatonska - odvojak 15 (oznaka ZAT-O15)</v>
      </c>
      <c r="C224" s="270" t="s">
        <v>0</v>
      </c>
      <c r="D224" s="271">
        <f>ROUND('ULAZNI PODACI'!F36/40,0)</f>
        <v>6</v>
      </c>
      <c r="E224" s="272"/>
      <c r="F224" s="273"/>
      <c r="G224" s="272"/>
      <c r="H224" s="273"/>
      <c r="I224" s="272"/>
    </row>
    <row r="225" spans="1:9" x14ac:dyDescent="0.2">
      <c r="A225" s="268" t="s">
        <v>67</v>
      </c>
      <c r="B225" s="269" t="str">
        <f t="shared" si="13"/>
        <v>* Ulica: Zatonska - odvojak 16 (oznaka ZAT-O16)</v>
      </c>
      <c r="C225" s="270" t="s">
        <v>0</v>
      </c>
      <c r="D225" s="271">
        <f>ROUND('ULAZNI PODACI'!F37/40,0)</f>
        <v>14</v>
      </c>
      <c r="E225" s="272"/>
      <c r="F225" s="273"/>
      <c r="G225" s="272"/>
      <c r="H225" s="273"/>
      <c r="I225" s="272"/>
    </row>
    <row r="226" spans="1:9" x14ac:dyDescent="0.2">
      <c r="A226" s="268" t="s">
        <v>5</v>
      </c>
      <c r="B226" s="269" t="str">
        <f t="shared" si="13"/>
        <v>* Ulica: Ante Starčevića i Lička - odvojci (oznaka POL)</v>
      </c>
      <c r="C226" s="270" t="s">
        <v>0</v>
      </c>
      <c r="D226" s="271">
        <f>ROUND('ULAZNI PODACI'!F38/40,0)</f>
        <v>11</v>
      </c>
      <c r="E226" s="272"/>
      <c r="F226" s="273"/>
      <c r="G226" s="272"/>
      <c r="H226" s="273"/>
      <c r="I226" s="272"/>
    </row>
    <row r="227" spans="1:9" x14ac:dyDescent="0.2">
      <c r="A227" s="268" t="s">
        <v>68</v>
      </c>
      <c r="B227" s="269" t="str">
        <f t="shared" si="13"/>
        <v>* Ulica: Prve primorske čete - odvojak (oznaka PPČ)</v>
      </c>
      <c r="C227" s="270" t="s">
        <v>0</v>
      </c>
      <c r="D227" s="271">
        <f>ROUND('ULAZNI PODACI'!F39/40,0)</f>
        <v>3</v>
      </c>
      <c r="E227" s="272"/>
      <c r="F227" s="273"/>
      <c r="G227" s="272"/>
      <c r="H227" s="273"/>
      <c r="I227" s="272"/>
    </row>
    <row r="228" spans="1:9" x14ac:dyDescent="0.2">
      <c r="A228" s="268" t="s">
        <v>69</v>
      </c>
      <c r="B228" s="269" t="str">
        <f t="shared" si="13"/>
        <v>* Ulica: Ruđera Boškovića - odvojak 1 (oznaka RB-O1)</v>
      </c>
      <c r="C228" s="270" t="s">
        <v>0</v>
      </c>
      <c r="D228" s="271">
        <f>ROUND('ULAZNI PODACI'!F40/40,0)</f>
        <v>2</v>
      </c>
      <c r="E228" s="272"/>
      <c r="F228" s="273"/>
      <c r="G228" s="272"/>
      <c r="H228" s="273"/>
      <c r="I228" s="272"/>
    </row>
    <row r="229" spans="1:9" x14ac:dyDescent="0.2">
      <c r="A229" s="268" t="s">
        <v>70</v>
      </c>
      <c r="B229" s="269" t="str">
        <f t="shared" si="13"/>
        <v>* Ulica: Ruđera Boškovića - odvojak 2 (oznaka RB-O2)</v>
      </c>
      <c r="C229" s="270" t="s">
        <v>0</v>
      </c>
      <c r="D229" s="271">
        <f>ROUND('ULAZNI PODACI'!F41/40,0)</f>
        <v>1</v>
      </c>
      <c r="E229" s="272"/>
      <c r="F229" s="273"/>
      <c r="G229" s="272"/>
      <c r="H229" s="273"/>
      <c r="I229" s="272"/>
    </row>
    <row r="230" spans="1:9" x14ac:dyDescent="0.2">
      <c r="A230" s="268" t="s">
        <v>71</v>
      </c>
      <c r="B230" s="269" t="str">
        <f t="shared" si="13"/>
        <v>* Ulica: Ljudevita Gaja (oznaka LJG)</v>
      </c>
      <c r="C230" s="270" t="s">
        <v>0</v>
      </c>
      <c r="D230" s="271">
        <f>ROUND('ULAZNI PODACI'!F42/40,0)</f>
        <v>0</v>
      </c>
      <c r="E230" s="272"/>
      <c r="F230" s="273"/>
      <c r="G230" s="272"/>
      <c r="H230" s="273"/>
      <c r="I230" s="272"/>
    </row>
    <row r="231" spans="1:9" x14ac:dyDescent="0.2">
      <c r="A231" s="268" t="s">
        <v>228</v>
      </c>
      <c r="B231" s="269" t="str">
        <f t="shared" si="13"/>
        <v>* Ulica: J.Š. Akabe - odvojak (oznaka JŠA-O)</v>
      </c>
      <c r="C231" s="270" t="s">
        <v>0</v>
      </c>
      <c r="D231" s="271">
        <f>ROUND('ULAZNI PODACI'!F43/40,0)</f>
        <v>4</v>
      </c>
      <c r="E231" s="272"/>
      <c r="F231" s="273"/>
      <c r="G231" s="272"/>
      <c r="H231" s="273"/>
      <c r="I231" s="272"/>
    </row>
    <row r="232" spans="1:9" x14ac:dyDescent="0.2">
      <c r="A232" s="268" t="s">
        <v>229</v>
      </c>
      <c r="B232" s="269" t="str">
        <f t="shared" si="13"/>
        <v>* Ulica: Miroslava Krleže - odvojak (oznaka MK-O)</v>
      </c>
      <c r="C232" s="270" t="s">
        <v>0</v>
      </c>
      <c r="D232" s="271">
        <f>ROUND('ULAZNI PODACI'!F44/40,0)</f>
        <v>5</v>
      </c>
      <c r="E232" s="272"/>
      <c r="F232" s="273"/>
      <c r="G232" s="272"/>
      <c r="H232" s="273"/>
      <c r="I232" s="272"/>
    </row>
    <row r="233" spans="1:9" x14ac:dyDescent="0.2">
      <c r="A233" s="268" t="s">
        <v>230</v>
      </c>
      <c r="B233" s="269" t="str">
        <f t="shared" si="13"/>
        <v>* Ulica: Lička - odvojak (oznaka LIČ-O)</v>
      </c>
      <c r="C233" s="270" t="s">
        <v>0</v>
      </c>
      <c r="D233" s="271">
        <f>ROUND('ULAZNI PODACI'!F45/40,0)</f>
        <v>3</v>
      </c>
      <c r="E233" s="272"/>
      <c r="F233" s="273"/>
      <c r="G233" s="272"/>
      <c r="H233" s="273"/>
      <c r="I233" s="272"/>
    </row>
    <row r="234" spans="1:9" x14ac:dyDescent="0.2">
      <c r="A234" s="268" t="s">
        <v>267</v>
      </c>
      <c r="B234" s="269" t="str">
        <f t="shared" si="13"/>
        <v>* Ulica: Obrove - odvojak (oznaka OBR-O)</v>
      </c>
      <c r="C234" s="270" t="s">
        <v>0</v>
      </c>
      <c r="D234" s="271">
        <f>ROUND('ULAZNI PODACI'!F46/40,0)</f>
        <v>6</v>
      </c>
      <c r="E234" s="272"/>
      <c r="F234" s="273"/>
      <c r="G234" s="272"/>
      <c r="H234" s="273"/>
      <c r="I234" s="272"/>
    </row>
    <row r="235" spans="1:9" x14ac:dyDescent="0.2">
      <c r="A235" s="268" t="s">
        <v>292</v>
      </c>
      <c r="B235" s="269" t="str">
        <f t="shared" si="13"/>
        <v>* Ulica: ostalo, raskrižja (oznaka OST)</v>
      </c>
      <c r="C235" s="270" t="s">
        <v>0</v>
      </c>
      <c r="D235" s="271">
        <f>ROUND('ULAZNI PODACI'!F47/40,0)</f>
        <v>0</v>
      </c>
      <c r="E235" s="272"/>
      <c r="F235" s="273"/>
      <c r="G235" s="272"/>
      <c r="H235" s="273"/>
      <c r="I235" s="272"/>
    </row>
    <row r="236" spans="1:9" x14ac:dyDescent="0.2">
      <c r="C236" s="277"/>
      <c r="D236" s="277"/>
    </row>
    <row r="237" spans="1:9" x14ac:dyDescent="0.2">
      <c r="C237" s="277"/>
      <c r="D237" s="277"/>
    </row>
    <row r="238" spans="1:9" ht="25.5" x14ac:dyDescent="0.2">
      <c r="A238" s="179" t="s">
        <v>14</v>
      </c>
      <c r="B238" s="278" t="s">
        <v>114</v>
      </c>
      <c r="C238" s="264" t="s">
        <v>1</v>
      </c>
      <c r="D238" s="265">
        <f>SUM(D239:D256)</f>
        <v>80</v>
      </c>
      <c r="E238" s="266"/>
      <c r="F238" s="267"/>
      <c r="G238" s="267"/>
      <c r="H238" s="267"/>
      <c r="I238" s="266"/>
    </row>
    <row r="239" spans="1:9" x14ac:dyDescent="0.2">
      <c r="A239" s="268" t="s">
        <v>60</v>
      </c>
      <c r="B239" s="269" t="str">
        <f t="shared" ref="B239:B254" si="14">B17</f>
        <v>* Ulica: Zatonska - odvojak 9 (oznaka ZAT-O9)</v>
      </c>
      <c r="C239" s="270" t="s">
        <v>1</v>
      </c>
      <c r="D239" s="271">
        <v>0</v>
      </c>
      <c r="E239" s="272"/>
      <c r="F239" s="273"/>
      <c r="G239" s="272"/>
      <c r="H239" s="273"/>
      <c r="I239" s="272"/>
    </row>
    <row r="240" spans="1:9" x14ac:dyDescent="0.2">
      <c r="A240" s="268" t="s">
        <v>61</v>
      </c>
      <c r="B240" s="269" t="str">
        <f t="shared" si="14"/>
        <v>* Ulica: Zatonska - odvojak 10 (oznaka ZAT-O10)</v>
      </c>
      <c r="C240" s="270" t="s">
        <v>1</v>
      </c>
      <c r="D240" s="271">
        <v>0</v>
      </c>
      <c r="E240" s="272"/>
      <c r="F240" s="273"/>
      <c r="G240" s="272"/>
      <c r="H240" s="273"/>
      <c r="I240" s="272"/>
    </row>
    <row r="241" spans="1:9" x14ac:dyDescent="0.2">
      <c r="A241" s="268" t="s">
        <v>62</v>
      </c>
      <c r="B241" s="269" t="str">
        <f t="shared" si="14"/>
        <v>* Ulica: Zatonska - odvojak 11 (oznaka ZAT-O11)</v>
      </c>
      <c r="C241" s="270" t="s">
        <v>1</v>
      </c>
      <c r="D241" s="271">
        <v>0</v>
      </c>
      <c r="E241" s="272"/>
      <c r="F241" s="273"/>
      <c r="G241" s="272"/>
      <c r="H241" s="273"/>
      <c r="I241" s="272"/>
    </row>
    <row r="242" spans="1:9" x14ac:dyDescent="0.2">
      <c r="A242" s="268" t="s">
        <v>63</v>
      </c>
      <c r="B242" s="269" t="str">
        <f t="shared" si="14"/>
        <v>* Ulica: Zatonska - odvojak 12 (oznaka ZAT-O12)</v>
      </c>
      <c r="C242" s="270" t="s">
        <v>1</v>
      </c>
      <c r="D242" s="271">
        <v>0</v>
      </c>
      <c r="E242" s="272"/>
      <c r="F242" s="273"/>
      <c r="G242" s="272"/>
      <c r="H242" s="273"/>
      <c r="I242" s="272"/>
    </row>
    <row r="243" spans="1:9" x14ac:dyDescent="0.2">
      <c r="A243" s="268" t="s">
        <v>64</v>
      </c>
      <c r="B243" s="269" t="str">
        <f t="shared" si="14"/>
        <v>* Ulica: Zatonska - odvojak 13 (oznaka ZAT-O13)</v>
      </c>
      <c r="C243" s="270" t="s">
        <v>1</v>
      </c>
      <c r="D243" s="271">
        <v>0</v>
      </c>
      <c r="E243" s="272"/>
      <c r="F243" s="273"/>
      <c r="G243" s="272"/>
      <c r="H243" s="273"/>
      <c r="I243" s="272"/>
    </row>
    <row r="244" spans="1:9" x14ac:dyDescent="0.2">
      <c r="A244" s="268" t="s">
        <v>65</v>
      </c>
      <c r="B244" s="269" t="str">
        <f t="shared" si="14"/>
        <v>* Ulica: Zatonska - odvojak 14 (oznaka ZAT-O14)</v>
      </c>
      <c r="C244" s="270" t="s">
        <v>1</v>
      </c>
      <c r="D244" s="271">
        <v>0</v>
      </c>
      <c r="E244" s="272"/>
      <c r="F244" s="273"/>
      <c r="G244" s="272"/>
      <c r="H244" s="273"/>
      <c r="I244" s="272"/>
    </row>
    <row r="245" spans="1:9" x14ac:dyDescent="0.2">
      <c r="A245" s="268" t="s">
        <v>66</v>
      </c>
      <c r="B245" s="269" t="str">
        <f t="shared" si="14"/>
        <v>* Ulica: Zatonska - odvojak 15 (oznaka ZAT-O15)</v>
      </c>
      <c r="C245" s="270" t="s">
        <v>1</v>
      </c>
      <c r="D245" s="271">
        <v>0</v>
      </c>
      <c r="E245" s="272"/>
      <c r="F245" s="273"/>
      <c r="G245" s="272"/>
      <c r="H245" s="273"/>
      <c r="I245" s="272"/>
    </row>
    <row r="246" spans="1:9" x14ac:dyDescent="0.2">
      <c r="A246" s="268" t="s">
        <v>67</v>
      </c>
      <c r="B246" s="269" t="str">
        <f t="shared" si="14"/>
        <v>* Ulica: Zatonska - odvojak 16 (oznaka ZAT-O16)</v>
      </c>
      <c r="C246" s="270" t="s">
        <v>1</v>
      </c>
      <c r="D246" s="271">
        <v>0</v>
      </c>
      <c r="E246" s="272"/>
      <c r="F246" s="273"/>
      <c r="G246" s="272"/>
      <c r="H246" s="273"/>
      <c r="I246" s="272"/>
    </row>
    <row r="247" spans="1:9" x14ac:dyDescent="0.2">
      <c r="A247" s="268" t="s">
        <v>5</v>
      </c>
      <c r="B247" s="269" t="str">
        <f t="shared" si="14"/>
        <v>* Ulica: Ante Starčevića i Lička - odvojci (oznaka POL)</v>
      </c>
      <c r="C247" s="270" t="s">
        <v>1</v>
      </c>
      <c r="D247" s="271">
        <v>0</v>
      </c>
      <c r="E247" s="272"/>
      <c r="F247" s="273"/>
      <c r="G247" s="272"/>
      <c r="H247" s="273"/>
      <c r="I247" s="272"/>
    </row>
    <row r="248" spans="1:9" x14ac:dyDescent="0.2">
      <c r="A248" s="268" t="s">
        <v>68</v>
      </c>
      <c r="B248" s="269" t="str">
        <f t="shared" si="14"/>
        <v>* Ulica: Prve primorske čete - odvojak (oznaka PPČ)</v>
      </c>
      <c r="C248" s="270" t="s">
        <v>1</v>
      </c>
      <c r="D248" s="271">
        <v>0</v>
      </c>
      <c r="E248" s="272"/>
      <c r="F248" s="273"/>
      <c r="G248" s="272"/>
      <c r="H248" s="273"/>
      <c r="I248" s="272"/>
    </row>
    <row r="249" spans="1:9" x14ac:dyDescent="0.2">
      <c r="A249" s="268" t="s">
        <v>69</v>
      </c>
      <c r="B249" s="269" t="str">
        <f t="shared" si="14"/>
        <v>* Ulica: Ruđera Boškovića - odvojak 1 (oznaka RB-O1)</v>
      </c>
      <c r="C249" s="270" t="s">
        <v>1</v>
      </c>
      <c r="D249" s="271">
        <v>0</v>
      </c>
      <c r="E249" s="272"/>
      <c r="F249" s="273"/>
      <c r="G249" s="272"/>
      <c r="H249" s="273"/>
      <c r="I249" s="272"/>
    </row>
    <row r="250" spans="1:9" x14ac:dyDescent="0.2">
      <c r="A250" s="268" t="s">
        <v>70</v>
      </c>
      <c r="B250" s="269" t="str">
        <f t="shared" si="14"/>
        <v>* Ulica: Ruđera Boškovića - odvojak 2 (oznaka RB-O2)</v>
      </c>
      <c r="C250" s="270" t="s">
        <v>1</v>
      </c>
      <c r="D250" s="271">
        <v>0</v>
      </c>
      <c r="E250" s="272"/>
      <c r="F250" s="273"/>
      <c r="G250" s="272"/>
      <c r="H250" s="273"/>
      <c r="I250" s="272"/>
    </row>
    <row r="251" spans="1:9" x14ac:dyDescent="0.2">
      <c r="A251" s="268" t="s">
        <v>71</v>
      </c>
      <c r="B251" s="269" t="str">
        <f t="shared" si="14"/>
        <v>* Ulica: Ljudevita Gaja (oznaka LJG)</v>
      </c>
      <c r="C251" s="270" t="s">
        <v>1</v>
      </c>
      <c r="D251" s="271">
        <v>0</v>
      </c>
      <c r="E251" s="272"/>
      <c r="F251" s="273"/>
      <c r="G251" s="272"/>
      <c r="H251" s="273"/>
      <c r="I251" s="272"/>
    </row>
    <row r="252" spans="1:9" x14ac:dyDescent="0.2">
      <c r="A252" s="268" t="s">
        <v>228</v>
      </c>
      <c r="B252" s="269" t="str">
        <f t="shared" si="14"/>
        <v>* Ulica: J.Š. Akabe - odvojak (oznaka JŠA-O)</v>
      </c>
      <c r="C252" s="270" t="s">
        <v>1</v>
      </c>
      <c r="D252" s="271">
        <v>0</v>
      </c>
      <c r="E252" s="272"/>
      <c r="F252" s="273"/>
      <c r="G252" s="272"/>
      <c r="H252" s="273"/>
      <c r="I252" s="272"/>
    </row>
    <row r="253" spans="1:9" x14ac:dyDescent="0.2">
      <c r="A253" s="268" t="s">
        <v>229</v>
      </c>
      <c r="B253" s="269" t="str">
        <f t="shared" si="14"/>
        <v>* Ulica: Miroslava Krleže - odvojak (oznaka MK-O)</v>
      </c>
      <c r="C253" s="270" t="s">
        <v>1</v>
      </c>
      <c r="D253" s="271">
        <v>0</v>
      </c>
      <c r="E253" s="272"/>
      <c r="F253" s="273"/>
      <c r="G253" s="272"/>
      <c r="H253" s="273"/>
      <c r="I253" s="272"/>
    </row>
    <row r="254" spans="1:9" x14ac:dyDescent="0.2">
      <c r="A254" s="268" t="s">
        <v>230</v>
      </c>
      <c r="B254" s="269" t="str">
        <f t="shared" si="14"/>
        <v>* Ulica: Lička - odvojak (oznaka LIČ-O)</v>
      </c>
      <c r="C254" s="270" t="s">
        <v>1</v>
      </c>
      <c r="D254" s="271">
        <v>0</v>
      </c>
      <c r="E254" s="272"/>
      <c r="F254" s="273"/>
      <c r="G254" s="272"/>
      <c r="H254" s="273"/>
      <c r="I254" s="272"/>
    </row>
    <row r="255" spans="1:9" x14ac:dyDescent="0.2">
      <c r="A255" s="268" t="s">
        <v>267</v>
      </c>
      <c r="B255" s="269" t="str">
        <f t="shared" ref="B255:B256" si="15">B33</f>
        <v>* Ulica: Obrove - odvojak (oznaka OBR-O)</v>
      </c>
      <c r="C255" s="270" t="s">
        <v>1</v>
      </c>
      <c r="D255" s="271">
        <v>0</v>
      </c>
      <c r="E255" s="272"/>
      <c r="F255" s="273"/>
      <c r="G255" s="272"/>
      <c r="H255" s="273"/>
      <c r="I255" s="272"/>
    </row>
    <row r="256" spans="1:9" x14ac:dyDescent="0.2">
      <c r="A256" s="268" t="s">
        <v>292</v>
      </c>
      <c r="B256" s="269" t="str">
        <f t="shared" si="15"/>
        <v>* Ulica: ostalo, raskrižja (oznaka OST)</v>
      </c>
      <c r="C256" s="270" t="s">
        <v>1</v>
      </c>
      <c r="D256" s="271">
        <f>'ULAZNI PODACI'!G47</f>
        <v>80</v>
      </c>
      <c r="E256" s="272"/>
      <c r="F256" s="273"/>
      <c r="G256" s="272"/>
      <c r="H256" s="273"/>
      <c r="I256" s="272"/>
    </row>
    <row r="257" spans="1:9" x14ac:dyDescent="0.2">
      <c r="C257" s="277"/>
      <c r="D257" s="277"/>
    </row>
    <row r="258" spans="1:9" x14ac:dyDescent="0.2">
      <c r="C258" s="277"/>
      <c r="D258" s="277"/>
    </row>
    <row r="259" spans="1:9" ht="27" x14ac:dyDescent="0.2">
      <c r="A259" s="179" t="s">
        <v>15</v>
      </c>
      <c r="B259" s="278" t="s">
        <v>252</v>
      </c>
      <c r="C259" s="264" t="s">
        <v>0</v>
      </c>
      <c r="D259" s="265">
        <f>SUM(D260:D277)</f>
        <v>3</v>
      </c>
      <c r="E259" s="266"/>
      <c r="F259" s="267"/>
      <c r="G259" s="267"/>
      <c r="H259" s="267"/>
      <c r="I259" s="266"/>
    </row>
    <row r="260" spans="1:9" x14ac:dyDescent="0.2">
      <c r="A260" s="268" t="s">
        <v>60</v>
      </c>
      <c r="B260" s="269" t="str">
        <f t="shared" ref="B260:B277" si="16">B17</f>
        <v>* Ulica: Zatonska - odvojak 9 (oznaka ZAT-O9)</v>
      </c>
      <c r="C260" s="270" t="s">
        <v>0</v>
      </c>
      <c r="D260" s="271">
        <v>0</v>
      </c>
      <c r="E260" s="272"/>
      <c r="F260" s="273"/>
      <c r="G260" s="272"/>
      <c r="H260" s="273"/>
      <c r="I260" s="272"/>
    </row>
    <row r="261" spans="1:9" x14ac:dyDescent="0.2">
      <c r="A261" s="268" t="s">
        <v>61</v>
      </c>
      <c r="B261" s="269" t="str">
        <f t="shared" si="16"/>
        <v>* Ulica: Zatonska - odvojak 10 (oznaka ZAT-O10)</v>
      </c>
      <c r="C261" s="270" t="s">
        <v>0</v>
      </c>
      <c r="D261" s="271">
        <v>0</v>
      </c>
      <c r="E261" s="272"/>
      <c r="F261" s="273"/>
      <c r="G261" s="272"/>
      <c r="H261" s="273"/>
      <c r="I261" s="272"/>
    </row>
    <row r="262" spans="1:9" x14ac:dyDescent="0.2">
      <c r="A262" s="268" t="s">
        <v>62</v>
      </c>
      <c r="B262" s="269" t="str">
        <f t="shared" si="16"/>
        <v>* Ulica: Zatonska - odvojak 11 (oznaka ZAT-O11)</v>
      </c>
      <c r="C262" s="270" t="s">
        <v>0</v>
      </c>
      <c r="D262" s="271">
        <v>0</v>
      </c>
      <c r="E262" s="272"/>
      <c r="F262" s="273"/>
      <c r="G262" s="272"/>
      <c r="H262" s="273"/>
      <c r="I262" s="272"/>
    </row>
    <row r="263" spans="1:9" x14ac:dyDescent="0.2">
      <c r="A263" s="268" t="s">
        <v>63</v>
      </c>
      <c r="B263" s="269" t="str">
        <f t="shared" si="16"/>
        <v>* Ulica: Zatonska - odvojak 12 (oznaka ZAT-O12)</v>
      </c>
      <c r="C263" s="270" t="s">
        <v>0</v>
      </c>
      <c r="D263" s="271">
        <v>0</v>
      </c>
      <c r="E263" s="272"/>
      <c r="F263" s="273"/>
      <c r="G263" s="272"/>
      <c r="H263" s="273"/>
      <c r="I263" s="272"/>
    </row>
    <row r="264" spans="1:9" x14ac:dyDescent="0.2">
      <c r="A264" s="268" t="s">
        <v>64</v>
      </c>
      <c r="B264" s="269" t="str">
        <f t="shared" si="16"/>
        <v>* Ulica: Zatonska - odvojak 13 (oznaka ZAT-O13)</v>
      </c>
      <c r="C264" s="270" t="s">
        <v>0</v>
      </c>
      <c r="D264" s="271">
        <v>0</v>
      </c>
      <c r="E264" s="272"/>
      <c r="F264" s="273"/>
      <c r="G264" s="272"/>
      <c r="H264" s="273"/>
      <c r="I264" s="272"/>
    </row>
    <row r="265" spans="1:9" x14ac:dyDescent="0.2">
      <c r="A265" s="268" t="s">
        <v>65</v>
      </c>
      <c r="B265" s="269" t="str">
        <f t="shared" si="16"/>
        <v>* Ulica: Zatonska - odvojak 14 (oznaka ZAT-O14)</v>
      </c>
      <c r="C265" s="270" t="s">
        <v>0</v>
      </c>
      <c r="D265" s="271">
        <v>0</v>
      </c>
      <c r="E265" s="272"/>
      <c r="F265" s="273"/>
      <c r="G265" s="272"/>
      <c r="H265" s="273"/>
      <c r="I265" s="272"/>
    </row>
    <row r="266" spans="1:9" x14ac:dyDescent="0.2">
      <c r="A266" s="268" t="s">
        <v>66</v>
      </c>
      <c r="B266" s="269" t="str">
        <f t="shared" si="16"/>
        <v>* Ulica: Zatonska - odvojak 15 (oznaka ZAT-O15)</v>
      </c>
      <c r="C266" s="270" t="s">
        <v>0</v>
      </c>
      <c r="D266" s="271">
        <v>0</v>
      </c>
      <c r="E266" s="272"/>
      <c r="F266" s="273"/>
      <c r="G266" s="272"/>
      <c r="H266" s="273"/>
      <c r="I266" s="272"/>
    </row>
    <row r="267" spans="1:9" x14ac:dyDescent="0.2">
      <c r="A267" s="268" t="s">
        <v>67</v>
      </c>
      <c r="B267" s="269" t="str">
        <f t="shared" si="16"/>
        <v>* Ulica: Zatonska - odvojak 16 (oznaka ZAT-O16)</v>
      </c>
      <c r="C267" s="270" t="s">
        <v>0</v>
      </c>
      <c r="D267" s="271">
        <v>0</v>
      </c>
      <c r="E267" s="272"/>
      <c r="F267" s="273"/>
      <c r="G267" s="272"/>
      <c r="H267" s="273"/>
      <c r="I267" s="272"/>
    </row>
    <row r="268" spans="1:9" x14ac:dyDescent="0.2">
      <c r="A268" s="268" t="s">
        <v>5</v>
      </c>
      <c r="B268" s="269" t="str">
        <f t="shared" si="16"/>
        <v>* Ulica: Ante Starčevića i Lička - odvojci (oznaka POL)</v>
      </c>
      <c r="C268" s="270" t="s">
        <v>0</v>
      </c>
      <c r="D268" s="271">
        <v>0</v>
      </c>
      <c r="E268" s="272"/>
      <c r="F268" s="273"/>
      <c r="G268" s="272"/>
      <c r="H268" s="273"/>
      <c r="I268" s="272"/>
    </row>
    <row r="269" spans="1:9" x14ac:dyDescent="0.2">
      <c r="A269" s="268" t="s">
        <v>68</v>
      </c>
      <c r="B269" s="269" t="str">
        <f t="shared" si="16"/>
        <v>* Ulica: Prve primorske čete - odvojak (oznaka PPČ)</v>
      </c>
      <c r="C269" s="270" t="s">
        <v>0</v>
      </c>
      <c r="D269" s="271">
        <v>0</v>
      </c>
      <c r="E269" s="272"/>
      <c r="F269" s="273"/>
      <c r="G269" s="272"/>
      <c r="H269" s="273"/>
      <c r="I269" s="272"/>
    </row>
    <row r="270" spans="1:9" x14ac:dyDescent="0.2">
      <c r="A270" s="268" t="s">
        <v>69</v>
      </c>
      <c r="B270" s="269" t="str">
        <f t="shared" si="16"/>
        <v>* Ulica: Ruđera Boškovića - odvojak 1 (oznaka RB-O1)</v>
      </c>
      <c r="C270" s="270" t="s">
        <v>0</v>
      </c>
      <c r="D270" s="271">
        <v>0</v>
      </c>
      <c r="E270" s="272"/>
      <c r="F270" s="273"/>
      <c r="G270" s="272"/>
      <c r="H270" s="273"/>
      <c r="I270" s="272"/>
    </row>
    <row r="271" spans="1:9" x14ac:dyDescent="0.2">
      <c r="A271" s="268" t="s">
        <v>70</v>
      </c>
      <c r="B271" s="269" t="str">
        <f t="shared" si="16"/>
        <v>* Ulica: Ruđera Boškovića - odvojak 2 (oznaka RB-O2)</v>
      </c>
      <c r="C271" s="270" t="s">
        <v>0</v>
      </c>
      <c r="D271" s="271">
        <v>0</v>
      </c>
      <c r="E271" s="272"/>
      <c r="F271" s="273"/>
      <c r="G271" s="272"/>
      <c r="H271" s="273"/>
      <c r="I271" s="272"/>
    </row>
    <row r="272" spans="1:9" x14ac:dyDescent="0.2">
      <c r="A272" s="268" t="s">
        <v>71</v>
      </c>
      <c r="B272" s="269" t="str">
        <f t="shared" si="16"/>
        <v>* Ulica: Ljudevita Gaja (oznaka LJG)</v>
      </c>
      <c r="C272" s="270" t="s">
        <v>0</v>
      </c>
      <c r="D272" s="271">
        <v>0</v>
      </c>
      <c r="E272" s="272"/>
      <c r="F272" s="273"/>
      <c r="G272" s="272"/>
      <c r="H272" s="273"/>
      <c r="I272" s="272"/>
    </row>
    <row r="273" spans="1:9" x14ac:dyDescent="0.2">
      <c r="A273" s="268" t="s">
        <v>228</v>
      </c>
      <c r="B273" s="269" t="str">
        <f t="shared" si="16"/>
        <v>* Ulica: J.Š. Akabe - odvojak (oznaka JŠA-O)</v>
      </c>
      <c r="C273" s="270" t="s">
        <v>0</v>
      </c>
      <c r="D273" s="271">
        <v>0</v>
      </c>
      <c r="E273" s="272"/>
      <c r="F273" s="273"/>
      <c r="G273" s="272"/>
      <c r="H273" s="273"/>
      <c r="I273" s="272"/>
    </row>
    <row r="274" spans="1:9" x14ac:dyDescent="0.2">
      <c r="A274" s="268" t="s">
        <v>229</v>
      </c>
      <c r="B274" s="269" t="str">
        <f t="shared" si="16"/>
        <v>* Ulica: Miroslava Krleže - odvojak (oznaka MK-O)</v>
      </c>
      <c r="C274" s="270" t="s">
        <v>0</v>
      </c>
      <c r="D274" s="271">
        <v>0</v>
      </c>
      <c r="E274" s="272"/>
      <c r="F274" s="273"/>
      <c r="G274" s="272"/>
      <c r="H274" s="273"/>
      <c r="I274" s="272"/>
    </row>
    <row r="275" spans="1:9" x14ac:dyDescent="0.2">
      <c r="A275" s="268" t="s">
        <v>230</v>
      </c>
      <c r="B275" s="269" t="str">
        <f t="shared" si="16"/>
        <v>* Ulica: Lička - odvojak (oznaka LIČ-O)</v>
      </c>
      <c r="C275" s="270" t="s">
        <v>0</v>
      </c>
      <c r="D275" s="271">
        <v>0</v>
      </c>
      <c r="E275" s="272"/>
      <c r="F275" s="273"/>
      <c r="G275" s="272"/>
      <c r="H275" s="273"/>
      <c r="I275" s="272"/>
    </row>
    <row r="276" spans="1:9" x14ac:dyDescent="0.2">
      <c r="A276" s="268" t="s">
        <v>267</v>
      </c>
      <c r="B276" s="269" t="str">
        <f t="shared" si="16"/>
        <v>* Ulica: Obrove - odvojak (oznaka OBR-O)</v>
      </c>
      <c r="C276" s="270" t="s">
        <v>0</v>
      </c>
      <c r="D276" s="271">
        <v>0</v>
      </c>
      <c r="E276" s="272"/>
      <c r="F276" s="273"/>
      <c r="G276" s="272"/>
      <c r="H276" s="273"/>
      <c r="I276" s="272"/>
    </row>
    <row r="277" spans="1:9" x14ac:dyDescent="0.2">
      <c r="A277" s="268" t="s">
        <v>292</v>
      </c>
      <c r="B277" s="269" t="str">
        <f t="shared" si="16"/>
        <v>* Ulica: ostalo, raskrižja (oznaka OST)</v>
      </c>
      <c r="C277" s="270" t="s">
        <v>0</v>
      </c>
      <c r="D277" s="271">
        <v>3</v>
      </c>
      <c r="E277" s="272"/>
      <c r="F277" s="273"/>
      <c r="G277" s="272"/>
      <c r="H277" s="273"/>
      <c r="I277" s="272"/>
    </row>
    <row r="278" spans="1:9" x14ac:dyDescent="0.2">
      <c r="C278" s="277"/>
      <c r="D278" s="277"/>
    </row>
    <row r="279" spans="1:9" x14ac:dyDescent="0.2">
      <c r="C279" s="277"/>
      <c r="D279" s="277"/>
    </row>
    <row r="280" spans="1:9" ht="65.25" x14ac:dyDescent="0.2">
      <c r="A280" s="179" t="s">
        <v>16</v>
      </c>
      <c r="B280" s="278" t="s">
        <v>253</v>
      </c>
      <c r="C280" s="264" t="s">
        <v>3</v>
      </c>
      <c r="D280" s="265">
        <f>SUM(D281:D298)</f>
        <v>135</v>
      </c>
      <c r="E280" s="266"/>
      <c r="F280" s="267"/>
      <c r="G280" s="267"/>
      <c r="H280" s="267"/>
      <c r="I280" s="266"/>
    </row>
    <row r="281" spans="1:9" x14ac:dyDescent="0.2">
      <c r="A281" s="268" t="s">
        <v>60</v>
      </c>
      <c r="B281" s="269" t="str">
        <f t="shared" ref="B281:B296" si="17">B17</f>
        <v>* Ulica: Zatonska - odvojak 9 (oznaka ZAT-O9)</v>
      </c>
      <c r="C281" s="270" t="s">
        <v>3</v>
      </c>
      <c r="D281" s="271">
        <f t="shared" ref="D281:D287" si="18">H17+1</f>
        <v>9</v>
      </c>
      <c r="E281" s="272"/>
      <c r="F281" s="273"/>
      <c r="G281" s="272"/>
      <c r="H281" s="273"/>
      <c r="I281" s="272"/>
    </row>
    <row r="282" spans="1:9" x14ac:dyDescent="0.2">
      <c r="A282" s="268" t="s">
        <v>61</v>
      </c>
      <c r="B282" s="269" t="str">
        <f t="shared" si="17"/>
        <v>* Ulica: Zatonska - odvojak 10 (oznaka ZAT-O10)</v>
      </c>
      <c r="C282" s="270" t="s">
        <v>3</v>
      </c>
      <c r="D282" s="271">
        <f t="shared" si="18"/>
        <v>11</v>
      </c>
      <c r="E282" s="272"/>
      <c r="F282" s="273"/>
      <c r="G282" s="272"/>
      <c r="H282" s="273"/>
      <c r="I282" s="272"/>
    </row>
    <row r="283" spans="1:9" x14ac:dyDescent="0.2">
      <c r="A283" s="268" t="s">
        <v>62</v>
      </c>
      <c r="B283" s="269" t="str">
        <f t="shared" si="17"/>
        <v>* Ulica: Zatonska - odvojak 11 (oznaka ZAT-O11)</v>
      </c>
      <c r="C283" s="270" t="s">
        <v>3</v>
      </c>
      <c r="D283" s="271">
        <f t="shared" si="18"/>
        <v>4</v>
      </c>
      <c r="E283" s="272"/>
      <c r="F283" s="273"/>
      <c r="G283" s="272"/>
      <c r="H283" s="273"/>
      <c r="I283" s="272"/>
    </row>
    <row r="284" spans="1:9" x14ac:dyDescent="0.2">
      <c r="A284" s="268" t="s">
        <v>63</v>
      </c>
      <c r="B284" s="269" t="str">
        <f t="shared" si="17"/>
        <v>* Ulica: Zatonska - odvojak 12 (oznaka ZAT-O12)</v>
      </c>
      <c r="C284" s="270" t="s">
        <v>3</v>
      </c>
      <c r="D284" s="271">
        <f t="shared" si="18"/>
        <v>5</v>
      </c>
      <c r="E284" s="272"/>
      <c r="F284" s="273"/>
      <c r="G284" s="272"/>
      <c r="H284" s="273"/>
      <c r="I284" s="272"/>
    </row>
    <row r="285" spans="1:9" x14ac:dyDescent="0.2">
      <c r="A285" s="268" t="s">
        <v>64</v>
      </c>
      <c r="B285" s="269" t="str">
        <f t="shared" si="17"/>
        <v>* Ulica: Zatonska - odvojak 13 (oznaka ZAT-O13)</v>
      </c>
      <c r="C285" s="270" t="s">
        <v>3</v>
      </c>
      <c r="D285" s="271">
        <f t="shared" si="18"/>
        <v>4</v>
      </c>
      <c r="E285" s="272"/>
      <c r="F285" s="273"/>
      <c r="G285" s="272"/>
      <c r="H285" s="273"/>
      <c r="I285" s="272"/>
    </row>
    <row r="286" spans="1:9" x14ac:dyDescent="0.2">
      <c r="A286" s="268" t="s">
        <v>65</v>
      </c>
      <c r="B286" s="269" t="str">
        <f t="shared" si="17"/>
        <v>* Ulica: Zatonska - odvojak 14 (oznaka ZAT-O14)</v>
      </c>
      <c r="C286" s="270" t="s">
        <v>3</v>
      </c>
      <c r="D286" s="271">
        <f t="shared" si="18"/>
        <v>5</v>
      </c>
      <c r="E286" s="272"/>
      <c r="F286" s="273"/>
      <c r="G286" s="272"/>
      <c r="H286" s="273"/>
      <c r="I286" s="272"/>
    </row>
    <row r="287" spans="1:9" x14ac:dyDescent="0.2">
      <c r="A287" s="268" t="s">
        <v>66</v>
      </c>
      <c r="B287" s="269" t="str">
        <f t="shared" si="17"/>
        <v>* Ulica: Zatonska - odvojak 15 (oznaka ZAT-O15)</v>
      </c>
      <c r="C287" s="270" t="s">
        <v>3</v>
      </c>
      <c r="D287" s="271">
        <f t="shared" si="18"/>
        <v>10</v>
      </c>
      <c r="E287" s="272"/>
      <c r="F287" s="273"/>
      <c r="G287" s="272"/>
      <c r="H287" s="273"/>
      <c r="I287" s="272"/>
    </row>
    <row r="288" spans="1:9" x14ac:dyDescent="0.2">
      <c r="A288" s="268" t="s">
        <v>67</v>
      </c>
      <c r="B288" s="269" t="str">
        <f t="shared" si="17"/>
        <v>* Ulica: Zatonska - odvojak 16 (oznaka ZAT-O16)</v>
      </c>
      <c r="C288" s="270" t="s">
        <v>3</v>
      </c>
      <c r="D288" s="271">
        <f>H24+3</f>
        <v>22</v>
      </c>
      <c r="E288" s="272"/>
      <c r="F288" s="273"/>
      <c r="G288" s="272"/>
      <c r="H288" s="273"/>
      <c r="I288" s="272"/>
    </row>
    <row r="289" spans="1:9" x14ac:dyDescent="0.2">
      <c r="A289" s="268" t="s">
        <v>5</v>
      </c>
      <c r="B289" s="269" t="str">
        <f t="shared" si="17"/>
        <v>* Ulica: Ante Starčevića i Lička - odvojci (oznaka POL)</v>
      </c>
      <c r="C289" s="270" t="s">
        <v>3</v>
      </c>
      <c r="D289" s="271">
        <f>H25+1</f>
        <v>17</v>
      </c>
      <c r="E289" s="272"/>
      <c r="F289" s="273"/>
      <c r="G289" s="272"/>
      <c r="H289" s="273"/>
      <c r="I289" s="272"/>
    </row>
    <row r="290" spans="1:9" x14ac:dyDescent="0.2">
      <c r="A290" s="268" t="s">
        <v>68</v>
      </c>
      <c r="B290" s="269" t="str">
        <f t="shared" si="17"/>
        <v>* Ulica: Prve primorske čete - odvojak (oznaka PPČ)</v>
      </c>
      <c r="C290" s="270" t="s">
        <v>3</v>
      </c>
      <c r="D290" s="271">
        <f>H26+1</f>
        <v>7</v>
      </c>
      <c r="E290" s="272"/>
      <c r="F290" s="273"/>
      <c r="G290" s="272"/>
      <c r="H290" s="273"/>
      <c r="I290" s="272"/>
    </row>
    <row r="291" spans="1:9" x14ac:dyDescent="0.2">
      <c r="A291" s="268" t="s">
        <v>69</v>
      </c>
      <c r="B291" s="269" t="str">
        <f t="shared" si="17"/>
        <v>* Ulica: Ruđera Boškovića - odvojak 1 (oznaka RB-O1)</v>
      </c>
      <c r="C291" s="270" t="s">
        <v>3</v>
      </c>
      <c r="D291" s="271">
        <f>H27+1</f>
        <v>4</v>
      </c>
      <c r="E291" s="272"/>
      <c r="F291" s="273"/>
      <c r="G291" s="272"/>
      <c r="H291" s="273"/>
      <c r="I291" s="272"/>
    </row>
    <row r="292" spans="1:9" x14ac:dyDescent="0.2">
      <c r="A292" s="268" t="s">
        <v>70</v>
      </c>
      <c r="B292" s="269" t="str">
        <f t="shared" si="17"/>
        <v>* Ulica: Ruđera Boškovića - odvojak 2 (oznaka RB-O2)</v>
      </c>
      <c r="C292" s="270" t="s">
        <v>3</v>
      </c>
      <c r="D292" s="271">
        <f>H28+1</f>
        <v>4</v>
      </c>
      <c r="E292" s="272"/>
      <c r="F292" s="273"/>
      <c r="G292" s="272"/>
      <c r="H292" s="273"/>
      <c r="I292" s="272"/>
    </row>
    <row r="293" spans="1:9" x14ac:dyDescent="0.2">
      <c r="A293" s="268" t="s">
        <v>71</v>
      </c>
      <c r="B293" s="269" t="str">
        <f t="shared" si="17"/>
        <v>* Ulica: Ljudevita Gaja (oznaka LJG)</v>
      </c>
      <c r="C293" s="270" t="s">
        <v>3</v>
      </c>
      <c r="D293" s="271">
        <v>0</v>
      </c>
      <c r="E293" s="272"/>
      <c r="F293" s="273"/>
      <c r="G293" s="272"/>
      <c r="H293" s="273"/>
      <c r="I293" s="272"/>
    </row>
    <row r="294" spans="1:9" x14ac:dyDescent="0.2">
      <c r="A294" s="268" t="s">
        <v>228</v>
      </c>
      <c r="B294" s="269" t="str">
        <f t="shared" si="17"/>
        <v>* Ulica: J.Š. Akabe - odvojak (oznaka JŠA-O)</v>
      </c>
      <c r="C294" s="270" t="s">
        <v>3</v>
      </c>
      <c r="D294" s="271">
        <f>H30+1</f>
        <v>7</v>
      </c>
      <c r="E294" s="272"/>
      <c r="F294" s="273"/>
      <c r="G294" s="272"/>
      <c r="H294" s="273"/>
      <c r="I294" s="272"/>
    </row>
    <row r="295" spans="1:9" x14ac:dyDescent="0.2">
      <c r="A295" s="268" t="s">
        <v>229</v>
      </c>
      <c r="B295" s="269" t="str">
        <f t="shared" si="17"/>
        <v>* Ulica: Miroslava Krleže - odvojak (oznaka MK-O)</v>
      </c>
      <c r="C295" s="270" t="s">
        <v>3</v>
      </c>
      <c r="D295" s="271">
        <f>H31+1</f>
        <v>8</v>
      </c>
      <c r="E295" s="272"/>
      <c r="F295" s="273"/>
      <c r="G295" s="272"/>
      <c r="H295" s="273"/>
      <c r="I295" s="272"/>
    </row>
    <row r="296" spans="1:9" x14ac:dyDescent="0.2">
      <c r="A296" s="268" t="s">
        <v>230</v>
      </c>
      <c r="B296" s="269" t="str">
        <f t="shared" si="17"/>
        <v>* Ulica: Lička - odvojak (oznaka LIČ-O)</v>
      </c>
      <c r="C296" s="270" t="s">
        <v>3</v>
      </c>
      <c r="D296" s="271">
        <f>H32+1</f>
        <v>6</v>
      </c>
      <c r="E296" s="272"/>
      <c r="F296" s="273"/>
      <c r="G296" s="272"/>
      <c r="H296" s="273"/>
      <c r="I296" s="272"/>
    </row>
    <row r="297" spans="1:9" x14ac:dyDescent="0.2">
      <c r="A297" s="268" t="s">
        <v>267</v>
      </c>
      <c r="B297" s="269" t="str">
        <f t="shared" ref="B297:B298" si="19">B33</f>
        <v>* Ulica: Obrove - odvojak (oznaka OBR-O)</v>
      </c>
      <c r="C297" s="270" t="s">
        <v>3</v>
      </c>
      <c r="D297" s="271">
        <f>H33+1</f>
        <v>9</v>
      </c>
      <c r="E297" s="272"/>
      <c r="F297" s="273"/>
      <c r="G297" s="272"/>
      <c r="H297" s="273"/>
      <c r="I297" s="272"/>
    </row>
    <row r="298" spans="1:9" x14ac:dyDescent="0.2">
      <c r="A298" s="268" t="s">
        <v>292</v>
      </c>
      <c r="B298" s="269" t="str">
        <f t="shared" si="19"/>
        <v>* Ulica: ostalo, raskrižja (oznaka OST)</v>
      </c>
      <c r="C298" s="270" t="s">
        <v>3</v>
      </c>
      <c r="D298" s="271">
        <v>3</v>
      </c>
      <c r="E298" s="272"/>
      <c r="F298" s="273"/>
      <c r="G298" s="272"/>
      <c r="H298" s="273"/>
      <c r="I298" s="272"/>
    </row>
    <row r="299" spans="1:9" x14ac:dyDescent="0.2">
      <c r="B299" s="279"/>
      <c r="C299" s="277"/>
      <c r="D299" s="277"/>
    </row>
    <row r="300" spans="1:9" x14ac:dyDescent="0.2">
      <c r="B300" s="279"/>
      <c r="C300" s="277"/>
      <c r="D300" s="277"/>
    </row>
    <row r="301" spans="1:9" ht="102" customHeight="1" x14ac:dyDescent="0.2">
      <c r="A301" s="179" t="s">
        <v>17</v>
      </c>
      <c r="B301" s="263" t="s">
        <v>219</v>
      </c>
      <c r="C301" s="264" t="s">
        <v>3</v>
      </c>
      <c r="D301" s="265">
        <f>SUM(D302:D319)</f>
        <v>5</v>
      </c>
      <c r="E301" s="266"/>
      <c r="F301" s="267"/>
      <c r="G301" s="267"/>
      <c r="H301" s="267"/>
      <c r="I301" s="266"/>
    </row>
    <row r="302" spans="1:9" x14ac:dyDescent="0.2">
      <c r="A302" s="268" t="s">
        <v>60</v>
      </c>
      <c r="B302" s="269" t="str">
        <f t="shared" ref="B302:B319" si="20">B17</f>
        <v>* Ulica: Zatonska - odvojak 9 (oznaka ZAT-O9)</v>
      </c>
      <c r="C302" s="270" t="s">
        <v>3</v>
      </c>
      <c r="D302" s="271">
        <v>0</v>
      </c>
      <c r="E302" s="272"/>
      <c r="F302" s="273"/>
      <c r="G302" s="272"/>
      <c r="H302" s="273"/>
      <c r="I302" s="272"/>
    </row>
    <row r="303" spans="1:9" x14ac:dyDescent="0.2">
      <c r="A303" s="268" t="s">
        <v>61</v>
      </c>
      <c r="B303" s="269" t="str">
        <f t="shared" si="20"/>
        <v>* Ulica: Zatonska - odvojak 10 (oznaka ZAT-O10)</v>
      </c>
      <c r="C303" s="270" t="s">
        <v>3</v>
      </c>
      <c r="D303" s="271">
        <v>0</v>
      </c>
      <c r="E303" s="272"/>
      <c r="F303" s="273"/>
      <c r="G303" s="272"/>
      <c r="H303" s="273"/>
      <c r="I303" s="272"/>
    </row>
    <row r="304" spans="1:9" x14ac:dyDescent="0.2">
      <c r="A304" s="268" t="s">
        <v>62</v>
      </c>
      <c r="B304" s="269" t="str">
        <f t="shared" si="20"/>
        <v>* Ulica: Zatonska - odvojak 11 (oznaka ZAT-O11)</v>
      </c>
      <c r="C304" s="270" t="s">
        <v>3</v>
      </c>
      <c r="D304" s="271">
        <v>0</v>
      </c>
      <c r="E304" s="272"/>
      <c r="F304" s="273"/>
      <c r="G304" s="272"/>
      <c r="H304" s="273"/>
      <c r="I304" s="272"/>
    </row>
    <row r="305" spans="1:9" x14ac:dyDescent="0.2">
      <c r="A305" s="268" t="s">
        <v>63</v>
      </c>
      <c r="B305" s="269" t="str">
        <f t="shared" si="20"/>
        <v>* Ulica: Zatonska - odvojak 12 (oznaka ZAT-O12)</v>
      </c>
      <c r="C305" s="270" t="s">
        <v>3</v>
      </c>
      <c r="D305" s="271">
        <v>0</v>
      </c>
      <c r="E305" s="272"/>
      <c r="F305" s="273"/>
      <c r="G305" s="272"/>
      <c r="H305" s="273"/>
      <c r="I305" s="272"/>
    </row>
    <row r="306" spans="1:9" x14ac:dyDescent="0.2">
      <c r="A306" s="268" t="s">
        <v>64</v>
      </c>
      <c r="B306" s="269" t="str">
        <f t="shared" si="20"/>
        <v>* Ulica: Zatonska - odvojak 13 (oznaka ZAT-O13)</v>
      </c>
      <c r="C306" s="270" t="s">
        <v>3</v>
      </c>
      <c r="D306" s="271">
        <v>0</v>
      </c>
      <c r="E306" s="272"/>
      <c r="F306" s="273"/>
      <c r="G306" s="272"/>
      <c r="H306" s="273"/>
      <c r="I306" s="272"/>
    </row>
    <row r="307" spans="1:9" x14ac:dyDescent="0.2">
      <c r="A307" s="268" t="s">
        <v>65</v>
      </c>
      <c r="B307" s="269" t="str">
        <f t="shared" si="20"/>
        <v>* Ulica: Zatonska - odvojak 14 (oznaka ZAT-O14)</v>
      </c>
      <c r="C307" s="270" t="s">
        <v>3</v>
      </c>
      <c r="D307" s="271">
        <v>0</v>
      </c>
      <c r="E307" s="272"/>
      <c r="F307" s="273"/>
      <c r="G307" s="272"/>
      <c r="H307" s="273"/>
      <c r="I307" s="272"/>
    </row>
    <row r="308" spans="1:9" x14ac:dyDescent="0.2">
      <c r="A308" s="268" t="s">
        <v>66</v>
      </c>
      <c r="B308" s="269" t="str">
        <f t="shared" si="20"/>
        <v>* Ulica: Zatonska - odvojak 15 (oznaka ZAT-O15)</v>
      </c>
      <c r="C308" s="270" t="s">
        <v>3</v>
      </c>
      <c r="D308" s="271">
        <v>0</v>
      </c>
      <c r="E308" s="272"/>
      <c r="F308" s="273"/>
      <c r="G308" s="272"/>
      <c r="H308" s="273"/>
      <c r="I308" s="272"/>
    </row>
    <row r="309" spans="1:9" x14ac:dyDescent="0.2">
      <c r="A309" s="268" t="s">
        <v>67</v>
      </c>
      <c r="B309" s="269" t="str">
        <f t="shared" si="20"/>
        <v>* Ulica: Zatonska - odvojak 16 (oznaka ZAT-O16)</v>
      </c>
      <c r="C309" s="270" t="s">
        <v>3</v>
      </c>
      <c r="D309" s="271">
        <v>0</v>
      </c>
      <c r="E309" s="272"/>
      <c r="F309" s="273"/>
      <c r="G309" s="272"/>
      <c r="H309" s="273"/>
      <c r="I309" s="272"/>
    </row>
    <row r="310" spans="1:9" x14ac:dyDescent="0.2">
      <c r="A310" s="268" t="s">
        <v>5</v>
      </c>
      <c r="B310" s="269" t="str">
        <f t="shared" si="20"/>
        <v>* Ulica: Ante Starčevića i Lička - odvojci (oznaka POL)</v>
      </c>
      <c r="C310" s="270" t="s">
        <v>3</v>
      </c>
      <c r="D310" s="271">
        <v>0</v>
      </c>
      <c r="E310" s="272"/>
      <c r="F310" s="273"/>
      <c r="G310" s="272"/>
      <c r="H310" s="273"/>
      <c r="I310" s="272"/>
    </row>
    <row r="311" spans="1:9" x14ac:dyDescent="0.2">
      <c r="A311" s="268" t="s">
        <v>68</v>
      </c>
      <c r="B311" s="269" t="str">
        <f t="shared" si="20"/>
        <v>* Ulica: Prve primorske čete - odvojak (oznaka PPČ)</v>
      </c>
      <c r="C311" s="270" t="s">
        <v>3</v>
      </c>
      <c r="D311" s="271">
        <v>0</v>
      </c>
      <c r="E311" s="272"/>
      <c r="F311" s="273"/>
      <c r="G311" s="272"/>
      <c r="H311" s="273"/>
      <c r="I311" s="272"/>
    </row>
    <row r="312" spans="1:9" x14ac:dyDescent="0.2">
      <c r="A312" s="268" t="s">
        <v>69</v>
      </c>
      <c r="B312" s="269" t="str">
        <f t="shared" si="20"/>
        <v>* Ulica: Ruđera Boškovića - odvojak 1 (oznaka RB-O1)</v>
      </c>
      <c r="C312" s="270" t="s">
        <v>3</v>
      </c>
      <c r="D312" s="271">
        <v>0</v>
      </c>
      <c r="E312" s="272"/>
      <c r="F312" s="273"/>
      <c r="G312" s="272"/>
      <c r="H312" s="273"/>
      <c r="I312" s="272"/>
    </row>
    <row r="313" spans="1:9" x14ac:dyDescent="0.2">
      <c r="A313" s="268" t="s">
        <v>70</v>
      </c>
      <c r="B313" s="269" t="str">
        <f t="shared" si="20"/>
        <v>* Ulica: Ruđera Boškovića - odvojak 2 (oznaka RB-O2)</v>
      </c>
      <c r="C313" s="270" t="s">
        <v>3</v>
      </c>
      <c r="D313" s="271">
        <v>0</v>
      </c>
      <c r="E313" s="272"/>
      <c r="F313" s="273"/>
      <c r="G313" s="272"/>
      <c r="H313" s="273"/>
      <c r="I313" s="272"/>
    </row>
    <row r="314" spans="1:9" x14ac:dyDescent="0.2">
      <c r="A314" s="268" t="s">
        <v>71</v>
      </c>
      <c r="B314" s="269" t="str">
        <f t="shared" si="20"/>
        <v>* Ulica: Ljudevita Gaja (oznaka LJG)</v>
      </c>
      <c r="C314" s="270" t="s">
        <v>3</v>
      </c>
      <c r="D314" s="271">
        <v>5</v>
      </c>
      <c r="E314" s="272"/>
      <c r="F314" s="273"/>
      <c r="G314" s="272"/>
      <c r="H314" s="273"/>
      <c r="I314" s="272"/>
    </row>
    <row r="315" spans="1:9" x14ac:dyDescent="0.2">
      <c r="A315" s="268" t="s">
        <v>228</v>
      </c>
      <c r="B315" s="269" t="str">
        <f t="shared" si="20"/>
        <v>* Ulica: J.Š. Akabe - odvojak (oznaka JŠA-O)</v>
      </c>
      <c r="C315" s="270" t="s">
        <v>3</v>
      </c>
      <c r="D315" s="271">
        <v>0</v>
      </c>
      <c r="E315" s="272"/>
      <c r="F315" s="273"/>
      <c r="G315" s="272"/>
      <c r="H315" s="273"/>
      <c r="I315" s="272"/>
    </row>
    <row r="316" spans="1:9" x14ac:dyDescent="0.2">
      <c r="A316" s="268" t="s">
        <v>229</v>
      </c>
      <c r="B316" s="269" t="str">
        <f t="shared" si="20"/>
        <v>* Ulica: Miroslava Krleže - odvojak (oznaka MK-O)</v>
      </c>
      <c r="C316" s="270" t="s">
        <v>3</v>
      </c>
      <c r="D316" s="271">
        <v>0</v>
      </c>
      <c r="E316" s="272"/>
      <c r="F316" s="273"/>
      <c r="G316" s="272"/>
      <c r="H316" s="273"/>
      <c r="I316" s="272"/>
    </row>
    <row r="317" spans="1:9" x14ac:dyDescent="0.2">
      <c r="A317" s="268" t="s">
        <v>230</v>
      </c>
      <c r="B317" s="269" t="str">
        <f t="shared" si="20"/>
        <v>* Ulica: Lička - odvojak (oznaka LIČ-O)</v>
      </c>
      <c r="C317" s="270" t="s">
        <v>3</v>
      </c>
      <c r="D317" s="271">
        <v>0</v>
      </c>
      <c r="E317" s="272"/>
      <c r="F317" s="273"/>
      <c r="G317" s="272"/>
      <c r="H317" s="273"/>
      <c r="I317" s="272"/>
    </row>
    <row r="318" spans="1:9" x14ac:dyDescent="0.2">
      <c r="A318" s="268" t="s">
        <v>267</v>
      </c>
      <c r="B318" s="269" t="str">
        <f t="shared" si="20"/>
        <v>* Ulica: Obrove - odvojak (oznaka OBR-O)</v>
      </c>
      <c r="C318" s="270" t="s">
        <v>3</v>
      </c>
      <c r="D318" s="271">
        <v>0</v>
      </c>
      <c r="E318" s="272"/>
      <c r="F318" s="273"/>
      <c r="G318" s="272"/>
      <c r="H318" s="273"/>
      <c r="I318" s="272"/>
    </row>
    <row r="319" spans="1:9" x14ac:dyDescent="0.2">
      <c r="A319" s="268" t="s">
        <v>292</v>
      </c>
      <c r="B319" s="269" t="str">
        <f t="shared" si="20"/>
        <v>* Ulica: ostalo, raskrižja (oznaka OST)</v>
      </c>
      <c r="C319" s="270" t="s">
        <v>3</v>
      </c>
      <c r="D319" s="271">
        <v>0</v>
      </c>
      <c r="E319" s="272"/>
      <c r="F319" s="273"/>
      <c r="G319" s="272"/>
      <c r="H319" s="273"/>
      <c r="I319" s="272"/>
    </row>
    <row r="320" spans="1:9" x14ac:dyDescent="0.2">
      <c r="B320" s="279"/>
      <c r="C320" s="277"/>
      <c r="D320" s="277"/>
    </row>
    <row r="321" spans="1:9" x14ac:dyDescent="0.2">
      <c r="B321" s="279"/>
      <c r="C321" s="277"/>
      <c r="D321" s="277"/>
    </row>
    <row r="322" spans="1:9" ht="25.5" x14ac:dyDescent="0.2">
      <c r="A322" s="179" t="s">
        <v>30</v>
      </c>
      <c r="B322" s="279" t="s">
        <v>41</v>
      </c>
      <c r="C322" s="277"/>
      <c r="D322" s="277"/>
    </row>
    <row r="323" spans="1:9" ht="26.1" customHeight="1" x14ac:dyDescent="0.2">
      <c r="B323" s="280" t="s">
        <v>117</v>
      </c>
      <c r="C323" s="277"/>
      <c r="D323" s="277"/>
    </row>
    <row r="324" spans="1:9" ht="27" x14ac:dyDescent="0.2">
      <c r="B324" s="281" t="s">
        <v>254</v>
      </c>
      <c r="C324" s="277"/>
      <c r="D324" s="277"/>
    </row>
    <row r="325" spans="1:9" x14ac:dyDescent="0.2">
      <c r="B325" s="282" t="s">
        <v>4</v>
      </c>
      <c r="C325" s="264" t="s">
        <v>3</v>
      </c>
      <c r="D325" s="265">
        <f>SUM(D326:D343)</f>
        <v>73</v>
      </c>
      <c r="E325" s="266"/>
      <c r="F325" s="267"/>
      <c r="G325" s="267"/>
      <c r="H325" s="267"/>
      <c r="I325" s="266"/>
    </row>
    <row r="326" spans="1:9" x14ac:dyDescent="0.2">
      <c r="A326" s="268" t="s">
        <v>60</v>
      </c>
      <c r="B326" s="269" t="str">
        <f t="shared" ref="B326:B343" si="21">B17</f>
        <v>* Ulica: Zatonska - odvojak 9 (oznaka ZAT-O9)</v>
      </c>
      <c r="C326" s="270" t="s">
        <v>3</v>
      </c>
      <c r="D326" s="271">
        <f>'ULAZNI PODACI'!G6</f>
        <v>5</v>
      </c>
      <c r="E326" s="272"/>
      <c r="F326" s="273"/>
      <c r="G326" s="272"/>
      <c r="H326" s="273"/>
      <c r="I326" s="272"/>
    </row>
    <row r="327" spans="1:9" x14ac:dyDescent="0.2">
      <c r="A327" s="268" t="s">
        <v>61</v>
      </c>
      <c r="B327" s="269" t="str">
        <f t="shared" si="21"/>
        <v>* Ulica: Zatonska - odvojak 10 (oznaka ZAT-O10)</v>
      </c>
      <c r="C327" s="270" t="s">
        <v>3</v>
      </c>
      <c r="D327" s="271">
        <f>'ULAZNI PODACI'!G7</f>
        <v>10</v>
      </c>
      <c r="E327" s="272"/>
      <c r="F327" s="273"/>
      <c r="G327" s="272"/>
      <c r="H327" s="273"/>
      <c r="I327" s="272"/>
    </row>
    <row r="328" spans="1:9" x14ac:dyDescent="0.2">
      <c r="A328" s="268" t="s">
        <v>62</v>
      </c>
      <c r="B328" s="269" t="str">
        <f t="shared" si="21"/>
        <v>* Ulica: Zatonska - odvojak 11 (oznaka ZAT-O11)</v>
      </c>
      <c r="C328" s="270" t="s">
        <v>3</v>
      </c>
      <c r="D328" s="271">
        <f>'ULAZNI PODACI'!G8</f>
        <v>3</v>
      </c>
      <c r="E328" s="272"/>
      <c r="F328" s="273"/>
      <c r="G328" s="272"/>
      <c r="H328" s="273"/>
      <c r="I328" s="272"/>
    </row>
    <row r="329" spans="1:9" x14ac:dyDescent="0.2">
      <c r="A329" s="268" t="s">
        <v>63</v>
      </c>
      <c r="B329" s="269" t="str">
        <f t="shared" si="21"/>
        <v>* Ulica: Zatonska - odvojak 12 (oznaka ZAT-O12)</v>
      </c>
      <c r="C329" s="270" t="s">
        <v>3</v>
      </c>
      <c r="D329" s="271">
        <f>'ULAZNI PODACI'!G9</f>
        <v>4</v>
      </c>
      <c r="E329" s="272"/>
      <c r="F329" s="273"/>
      <c r="G329" s="272"/>
      <c r="H329" s="273"/>
      <c r="I329" s="272"/>
    </row>
    <row r="330" spans="1:9" x14ac:dyDescent="0.2">
      <c r="A330" s="268" t="s">
        <v>64</v>
      </c>
      <c r="B330" s="269" t="str">
        <f t="shared" si="21"/>
        <v>* Ulica: Zatonska - odvojak 13 (oznaka ZAT-O13)</v>
      </c>
      <c r="C330" s="270" t="s">
        <v>3</v>
      </c>
      <c r="D330" s="271">
        <f>'ULAZNI PODACI'!G10</f>
        <v>3</v>
      </c>
      <c r="E330" s="272"/>
      <c r="F330" s="273"/>
      <c r="G330" s="272"/>
      <c r="H330" s="273"/>
      <c r="I330" s="272"/>
    </row>
    <row r="331" spans="1:9" x14ac:dyDescent="0.2">
      <c r="A331" s="268" t="s">
        <v>65</v>
      </c>
      <c r="B331" s="269" t="str">
        <f t="shared" si="21"/>
        <v>* Ulica: Zatonska - odvojak 14 (oznaka ZAT-O14)</v>
      </c>
      <c r="C331" s="270" t="s">
        <v>3</v>
      </c>
      <c r="D331" s="271">
        <f>'ULAZNI PODACI'!G11</f>
        <v>4</v>
      </c>
      <c r="E331" s="272"/>
      <c r="F331" s="273"/>
      <c r="G331" s="272"/>
      <c r="H331" s="273"/>
      <c r="I331" s="272"/>
    </row>
    <row r="332" spans="1:9" x14ac:dyDescent="0.2">
      <c r="A332" s="268" t="s">
        <v>66</v>
      </c>
      <c r="B332" s="269" t="str">
        <f t="shared" si="21"/>
        <v>* Ulica: Zatonska - odvojak 15 (oznaka ZAT-O15)</v>
      </c>
      <c r="C332" s="270" t="s">
        <v>3</v>
      </c>
      <c r="D332" s="271">
        <f>'ULAZNI PODACI'!G12</f>
        <v>5</v>
      </c>
      <c r="E332" s="272"/>
      <c r="F332" s="273"/>
      <c r="G332" s="272"/>
      <c r="H332" s="273"/>
      <c r="I332" s="272"/>
    </row>
    <row r="333" spans="1:9" x14ac:dyDescent="0.2">
      <c r="A333" s="268" t="s">
        <v>67</v>
      </c>
      <c r="B333" s="269" t="str">
        <f t="shared" si="21"/>
        <v>* Ulica: Zatonska - odvojak 16 (oznaka ZAT-O16)</v>
      </c>
      <c r="C333" s="270" t="s">
        <v>3</v>
      </c>
      <c r="D333" s="271">
        <f>'ULAZNI PODACI'!G13</f>
        <v>11</v>
      </c>
      <c r="E333" s="272"/>
      <c r="F333" s="273"/>
      <c r="G333" s="272"/>
      <c r="H333" s="273"/>
      <c r="I333" s="272"/>
    </row>
    <row r="334" spans="1:9" x14ac:dyDescent="0.2">
      <c r="A334" s="268" t="s">
        <v>5</v>
      </c>
      <c r="B334" s="269" t="str">
        <f t="shared" si="21"/>
        <v>* Ulica: Ante Starčevića i Lička - odvojci (oznaka POL)</v>
      </c>
      <c r="C334" s="270" t="s">
        <v>3</v>
      </c>
      <c r="D334" s="271">
        <f>'ULAZNI PODACI'!G14</f>
        <v>16</v>
      </c>
      <c r="E334" s="272"/>
      <c r="F334" s="273"/>
      <c r="G334" s="272"/>
      <c r="H334" s="273"/>
      <c r="I334" s="272"/>
    </row>
    <row r="335" spans="1:9" x14ac:dyDescent="0.2">
      <c r="A335" s="268" t="s">
        <v>68</v>
      </c>
      <c r="B335" s="269" t="str">
        <f t="shared" si="21"/>
        <v>* Ulica: Prve primorske čete - odvojak (oznaka PPČ)</v>
      </c>
      <c r="C335" s="270" t="s">
        <v>3</v>
      </c>
      <c r="D335" s="271">
        <f>'ULAZNI PODACI'!G15</f>
        <v>6</v>
      </c>
      <c r="E335" s="272"/>
      <c r="F335" s="273"/>
      <c r="G335" s="272"/>
      <c r="H335" s="273"/>
      <c r="I335" s="272"/>
    </row>
    <row r="336" spans="1:9" x14ac:dyDescent="0.2">
      <c r="A336" s="268" t="s">
        <v>69</v>
      </c>
      <c r="B336" s="269" t="str">
        <f t="shared" si="21"/>
        <v>* Ulica: Ruđera Boškovića - odvojak 1 (oznaka RB-O1)</v>
      </c>
      <c r="C336" s="270" t="s">
        <v>3</v>
      </c>
      <c r="D336" s="271">
        <f>'ULAZNI PODACI'!G16</f>
        <v>3</v>
      </c>
      <c r="E336" s="272"/>
      <c r="F336" s="273"/>
      <c r="G336" s="272"/>
      <c r="H336" s="273"/>
      <c r="I336" s="272"/>
    </row>
    <row r="337" spans="1:9" x14ac:dyDescent="0.2">
      <c r="A337" s="268" t="s">
        <v>70</v>
      </c>
      <c r="B337" s="269" t="str">
        <f t="shared" si="21"/>
        <v>* Ulica: Ruđera Boškovića - odvojak 2 (oznaka RB-O2)</v>
      </c>
      <c r="C337" s="270" t="s">
        <v>3</v>
      </c>
      <c r="D337" s="271">
        <f>'ULAZNI PODACI'!G17</f>
        <v>3</v>
      </c>
      <c r="E337" s="272"/>
      <c r="F337" s="273"/>
      <c r="G337" s="272"/>
      <c r="H337" s="273"/>
      <c r="I337" s="272"/>
    </row>
    <row r="338" spans="1:9" x14ac:dyDescent="0.2">
      <c r="A338" s="268" t="s">
        <v>71</v>
      </c>
      <c r="B338" s="269" t="str">
        <f t="shared" si="21"/>
        <v>* Ulica: Ljudevita Gaja (oznaka LJG)</v>
      </c>
      <c r="C338" s="270" t="s">
        <v>3</v>
      </c>
      <c r="D338" s="271">
        <f>'ULAZNI PODACI'!G18</f>
        <v>0</v>
      </c>
      <c r="E338" s="272"/>
      <c r="F338" s="273"/>
      <c r="G338" s="272"/>
      <c r="H338" s="273"/>
      <c r="I338" s="272"/>
    </row>
    <row r="339" spans="1:9" x14ac:dyDescent="0.2">
      <c r="A339" s="268" t="s">
        <v>228</v>
      </c>
      <c r="B339" s="269" t="str">
        <f t="shared" si="21"/>
        <v>* Ulica: J.Š. Akabe - odvojak (oznaka JŠA-O)</v>
      </c>
      <c r="C339" s="270" t="s">
        <v>3</v>
      </c>
      <c r="D339" s="271">
        <f>'ULAZNI PODACI'!G19</f>
        <v>0</v>
      </c>
      <c r="E339" s="272"/>
      <c r="F339" s="273"/>
      <c r="G339" s="272"/>
      <c r="H339" s="273"/>
      <c r="I339" s="272"/>
    </row>
    <row r="340" spans="1:9" x14ac:dyDescent="0.2">
      <c r="A340" s="268" t="s">
        <v>229</v>
      </c>
      <c r="B340" s="269" t="str">
        <f t="shared" si="21"/>
        <v>* Ulica: Miroslava Krleže - odvojak (oznaka MK-O)</v>
      </c>
      <c r="C340" s="270" t="s">
        <v>3</v>
      </c>
      <c r="D340" s="271">
        <f>'ULAZNI PODACI'!G20</f>
        <v>0</v>
      </c>
      <c r="E340" s="272"/>
      <c r="F340" s="273"/>
      <c r="G340" s="272"/>
      <c r="H340" s="273"/>
      <c r="I340" s="272"/>
    </row>
    <row r="341" spans="1:9" x14ac:dyDescent="0.2">
      <c r="A341" s="268" t="s">
        <v>230</v>
      </c>
      <c r="B341" s="269" t="str">
        <f t="shared" si="21"/>
        <v>* Ulica: Lička - odvojak (oznaka LIČ-O)</v>
      </c>
      <c r="C341" s="270" t="s">
        <v>3</v>
      </c>
      <c r="D341" s="271">
        <f>'ULAZNI PODACI'!G21</f>
        <v>0</v>
      </c>
      <c r="E341" s="272"/>
      <c r="F341" s="273"/>
      <c r="G341" s="272"/>
      <c r="H341" s="273"/>
      <c r="I341" s="272"/>
    </row>
    <row r="342" spans="1:9" x14ac:dyDescent="0.2">
      <c r="A342" s="268" t="s">
        <v>267</v>
      </c>
      <c r="B342" s="269" t="str">
        <f t="shared" si="21"/>
        <v>* Ulica: Obrove - odvojak (oznaka OBR-O)</v>
      </c>
      <c r="C342" s="270" t="s">
        <v>3</v>
      </c>
      <c r="D342" s="271">
        <f>'ULAZNI PODACI'!G22</f>
        <v>0</v>
      </c>
      <c r="E342" s="272"/>
      <c r="F342" s="273"/>
      <c r="G342" s="272"/>
      <c r="H342" s="273"/>
      <c r="I342" s="272"/>
    </row>
    <row r="343" spans="1:9" x14ac:dyDescent="0.2">
      <c r="A343" s="268" t="s">
        <v>292</v>
      </c>
      <c r="B343" s="269" t="str">
        <f t="shared" si="21"/>
        <v>* Ulica: ostalo, raskrižja (oznaka OST)</v>
      </c>
      <c r="C343" s="270" t="s">
        <v>3</v>
      </c>
      <c r="D343" s="271">
        <f>'ULAZNI PODACI'!G23</f>
        <v>0</v>
      </c>
      <c r="E343" s="272"/>
      <c r="F343" s="273"/>
      <c r="G343" s="272"/>
      <c r="H343" s="273"/>
      <c r="I343" s="272"/>
    </row>
    <row r="344" spans="1:9" x14ac:dyDescent="0.2">
      <c r="B344" s="280"/>
      <c r="C344" s="277"/>
      <c r="D344" s="277"/>
    </row>
    <row r="345" spans="1:9" x14ac:dyDescent="0.2">
      <c r="B345" s="280"/>
      <c r="C345" s="277"/>
      <c r="D345" s="277"/>
    </row>
    <row r="346" spans="1:9" ht="25.5" x14ac:dyDescent="0.2">
      <c r="A346" s="179" t="s">
        <v>31</v>
      </c>
      <c r="B346" s="279" t="s">
        <v>41</v>
      </c>
      <c r="C346" s="277"/>
      <c r="D346" s="277"/>
    </row>
    <row r="347" spans="1:9" ht="25.5" x14ac:dyDescent="0.2">
      <c r="B347" s="280" t="s">
        <v>118</v>
      </c>
      <c r="C347" s="277"/>
      <c r="D347" s="277"/>
    </row>
    <row r="348" spans="1:9" ht="27" x14ac:dyDescent="0.2">
      <c r="B348" s="281" t="s">
        <v>255</v>
      </c>
      <c r="C348" s="277"/>
      <c r="D348" s="277"/>
    </row>
    <row r="349" spans="1:9" x14ac:dyDescent="0.2">
      <c r="B349" s="282" t="s">
        <v>4</v>
      </c>
      <c r="C349" s="264" t="s">
        <v>3</v>
      </c>
      <c r="D349" s="265">
        <f>SUM(D350:D367)</f>
        <v>11</v>
      </c>
      <c r="E349" s="266"/>
      <c r="F349" s="267"/>
      <c r="G349" s="267"/>
      <c r="H349" s="267"/>
      <c r="I349" s="266"/>
    </row>
    <row r="350" spans="1:9" x14ac:dyDescent="0.2">
      <c r="A350" s="268" t="s">
        <v>60</v>
      </c>
      <c r="B350" s="269" t="str">
        <f t="shared" ref="B350:B367" si="22">B17</f>
        <v>* Ulica: Zatonska - odvojak 9 (oznaka ZAT-O9)</v>
      </c>
      <c r="C350" s="270" t="s">
        <v>3</v>
      </c>
      <c r="D350" s="271">
        <f>'ULAZNI PODACI'!H6</f>
        <v>3</v>
      </c>
      <c r="E350" s="272"/>
      <c r="F350" s="273"/>
      <c r="G350" s="272"/>
      <c r="H350" s="273"/>
      <c r="I350" s="272"/>
    </row>
    <row r="351" spans="1:9" x14ac:dyDescent="0.2">
      <c r="A351" s="268" t="s">
        <v>61</v>
      </c>
      <c r="B351" s="269" t="str">
        <f t="shared" si="22"/>
        <v>* Ulica: Zatonska - odvojak 10 (oznaka ZAT-O10)</v>
      </c>
      <c r="C351" s="270" t="s">
        <v>3</v>
      </c>
      <c r="D351" s="271">
        <f>'ULAZNI PODACI'!H7</f>
        <v>0</v>
      </c>
      <c r="E351" s="272"/>
      <c r="F351" s="273"/>
      <c r="G351" s="272"/>
      <c r="H351" s="273"/>
      <c r="I351" s="272"/>
    </row>
    <row r="352" spans="1:9" x14ac:dyDescent="0.2">
      <c r="A352" s="268" t="s">
        <v>62</v>
      </c>
      <c r="B352" s="269" t="str">
        <f t="shared" si="22"/>
        <v>* Ulica: Zatonska - odvojak 11 (oznaka ZAT-O11)</v>
      </c>
      <c r="C352" s="270" t="s">
        <v>3</v>
      </c>
      <c r="D352" s="271">
        <f>'ULAZNI PODACI'!H8</f>
        <v>0</v>
      </c>
      <c r="E352" s="272"/>
      <c r="F352" s="273"/>
      <c r="G352" s="272"/>
      <c r="H352" s="273"/>
      <c r="I352" s="272"/>
    </row>
    <row r="353" spans="1:9" x14ac:dyDescent="0.2">
      <c r="A353" s="268" t="s">
        <v>63</v>
      </c>
      <c r="B353" s="269" t="str">
        <f t="shared" si="22"/>
        <v>* Ulica: Zatonska - odvojak 12 (oznaka ZAT-O12)</v>
      </c>
      <c r="C353" s="270" t="s">
        <v>3</v>
      </c>
      <c r="D353" s="271">
        <f>'ULAZNI PODACI'!H9</f>
        <v>0</v>
      </c>
      <c r="E353" s="272"/>
      <c r="F353" s="273"/>
      <c r="G353" s="272"/>
      <c r="H353" s="273"/>
      <c r="I353" s="272"/>
    </row>
    <row r="354" spans="1:9" x14ac:dyDescent="0.2">
      <c r="A354" s="268" t="s">
        <v>64</v>
      </c>
      <c r="B354" s="269" t="str">
        <f t="shared" si="22"/>
        <v>* Ulica: Zatonska - odvojak 13 (oznaka ZAT-O13)</v>
      </c>
      <c r="C354" s="270" t="s">
        <v>3</v>
      </c>
      <c r="D354" s="271">
        <f>'ULAZNI PODACI'!H10</f>
        <v>0</v>
      </c>
      <c r="E354" s="272"/>
      <c r="F354" s="273"/>
      <c r="G354" s="272"/>
      <c r="H354" s="273"/>
      <c r="I354" s="272"/>
    </row>
    <row r="355" spans="1:9" x14ac:dyDescent="0.2">
      <c r="A355" s="268" t="s">
        <v>65</v>
      </c>
      <c r="B355" s="269" t="str">
        <f t="shared" si="22"/>
        <v>* Ulica: Zatonska - odvojak 14 (oznaka ZAT-O14)</v>
      </c>
      <c r="C355" s="270" t="s">
        <v>3</v>
      </c>
      <c r="D355" s="271">
        <f>'ULAZNI PODACI'!H11</f>
        <v>0</v>
      </c>
      <c r="E355" s="272"/>
      <c r="F355" s="273"/>
      <c r="G355" s="272"/>
      <c r="H355" s="273"/>
      <c r="I355" s="272"/>
    </row>
    <row r="356" spans="1:9" x14ac:dyDescent="0.2">
      <c r="A356" s="268" t="s">
        <v>66</v>
      </c>
      <c r="B356" s="269" t="str">
        <f t="shared" si="22"/>
        <v>* Ulica: Zatonska - odvojak 15 (oznaka ZAT-O15)</v>
      </c>
      <c r="C356" s="270" t="s">
        <v>3</v>
      </c>
      <c r="D356" s="271">
        <f>'ULAZNI PODACI'!H12</f>
        <v>0</v>
      </c>
      <c r="E356" s="272"/>
      <c r="F356" s="273"/>
      <c r="G356" s="272"/>
      <c r="H356" s="273"/>
      <c r="I356" s="272"/>
    </row>
    <row r="357" spans="1:9" x14ac:dyDescent="0.2">
      <c r="A357" s="268" t="s">
        <v>67</v>
      </c>
      <c r="B357" s="269" t="str">
        <f t="shared" si="22"/>
        <v>* Ulica: Zatonska - odvojak 16 (oznaka ZAT-O16)</v>
      </c>
      <c r="C357" s="270" t="s">
        <v>3</v>
      </c>
      <c r="D357" s="271">
        <f>'ULAZNI PODACI'!H13</f>
        <v>0</v>
      </c>
      <c r="E357" s="272"/>
      <c r="F357" s="273"/>
      <c r="G357" s="272"/>
      <c r="H357" s="273"/>
      <c r="I357" s="272"/>
    </row>
    <row r="358" spans="1:9" x14ac:dyDescent="0.2">
      <c r="A358" s="268" t="s">
        <v>5</v>
      </c>
      <c r="B358" s="269" t="str">
        <f t="shared" si="22"/>
        <v>* Ulica: Ante Starčevića i Lička - odvojci (oznaka POL)</v>
      </c>
      <c r="C358" s="270" t="s">
        <v>3</v>
      </c>
      <c r="D358" s="271">
        <f>'ULAZNI PODACI'!H14</f>
        <v>0</v>
      </c>
      <c r="E358" s="272"/>
      <c r="F358" s="273"/>
      <c r="G358" s="272"/>
      <c r="H358" s="273"/>
      <c r="I358" s="272"/>
    </row>
    <row r="359" spans="1:9" x14ac:dyDescent="0.2">
      <c r="A359" s="268" t="s">
        <v>68</v>
      </c>
      <c r="B359" s="269" t="str">
        <f t="shared" si="22"/>
        <v>* Ulica: Prve primorske čete - odvojak (oznaka PPČ)</v>
      </c>
      <c r="C359" s="270" t="s">
        <v>3</v>
      </c>
      <c r="D359" s="271">
        <f>'ULAZNI PODACI'!H15</f>
        <v>0</v>
      </c>
      <c r="E359" s="272"/>
      <c r="F359" s="273"/>
      <c r="G359" s="272"/>
      <c r="H359" s="273"/>
      <c r="I359" s="272"/>
    </row>
    <row r="360" spans="1:9" x14ac:dyDescent="0.2">
      <c r="A360" s="268" t="s">
        <v>69</v>
      </c>
      <c r="B360" s="269" t="str">
        <f t="shared" si="22"/>
        <v>* Ulica: Ruđera Boškovića - odvojak 1 (oznaka RB-O1)</v>
      </c>
      <c r="C360" s="270" t="s">
        <v>3</v>
      </c>
      <c r="D360" s="271">
        <f>'ULAZNI PODACI'!H16</f>
        <v>0</v>
      </c>
      <c r="E360" s="272"/>
      <c r="F360" s="273"/>
      <c r="G360" s="272"/>
      <c r="H360" s="273"/>
      <c r="I360" s="272"/>
    </row>
    <row r="361" spans="1:9" x14ac:dyDescent="0.2">
      <c r="A361" s="268" t="s">
        <v>70</v>
      </c>
      <c r="B361" s="269" t="str">
        <f t="shared" si="22"/>
        <v>* Ulica: Ruđera Boškovića - odvojak 2 (oznaka RB-O2)</v>
      </c>
      <c r="C361" s="270" t="s">
        <v>3</v>
      </c>
      <c r="D361" s="271">
        <f>'ULAZNI PODACI'!H17</f>
        <v>0</v>
      </c>
      <c r="E361" s="272"/>
      <c r="F361" s="273"/>
      <c r="G361" s="272"/>
      <c r="H361" s="273"/>
      <c r="I361" s="272"/>
    </row>
    <row r="362" spans="1:9" x14ac:dyDescent="0.2">
      <c r="A362" s="268" t="s">
        <v>71</v>
      </c>
      <c r="B362" s="269" t="str">
        <f t="shared" si="22"/>
        <v>* Ulica: Ljudevita Gaja (oznaka LJG)</v>
      </c>
      <c r="C362" s="270" t="s">
        <v>3</v>
      </c>
      <c r="D362" s="271">
        <v>0</v>
      </c>
      <c r="E362" s="272"/>
      <c r="F362" s="273"/>
      <c r="G362" s="272"/>
      <c r="H362" s="273"/>
      <c r="I362" s="272"/>
    </row>
    <row r="363" spans="1:9" x14ac:dyDescent="0.2">
      <c r="A363" s="268" t="s">
        <v>228</v>
      </c>
      <c r="B363" s="269" t="str">
        <f t="shared" si="22"/>
        <v>* Ulica: J.Š. Akabe - odvojak (oznaka JŠA-O)</v>
      </c>
      <c r="C363" s="270" t="s">
        <v>3</v>
      </c>
      <c r="D363" s="271">
        <f>'ULAZNI PODACI'!H19</f>
        <v>0</v>
      </c>
      <c r="E363" s="272"/>
      <c r="F363" s="273"/>
      <c r="G363" s="272"/>
      <c r="H363" s="273"/>
      <c r="I363" s="272"/>
    </row>
    <row r="364" spans="1:9" x14ac:dyDescent="0.2">
      <c r="A364" s="268" t="s">
        <v>229</v>
      </c>
      <c r="B364" s="269" t="str">
        <f t="shared" si="22"/>
        <v>* Ulica: Miroslava Krleže - odvojak (oznaka MK-O)</v>
      </c>
      <c r="C364" s="270" t="s">
        <v>3</v>
      </c>
      <c r="D364" s="271">
        <f>'ULAZNI PODACI'!H20</f>
        <v>7</v>
      </c>
      <c r="E364" s="272"/>
      <c r="F364" s="273"/>
      <c r="G364" s="272"/>
      <c r="H364" s="273"/>
      <c r="I364" s="272"/>
    </row>
    <row r="365" spans="1:9" x14ac:dyDescent="0.2">
      <c r="A365" s="268" t="s">
        <v>230</v>
      </c>
      <c r="B365" s="269" t="str">
        <f t="shared" si="22"/>
        <v>* Ulica: Lička - odvojak (oznaka LIČ-O)</v>
      </c>
      <c r="C365" s="270" t="s">
        <v>3</v>
      </c>
      <c r="D365" s="271">
        <f>'ULAZNI PODACI'!H21</f>
        <v>0</v>
      </c>
      <c r="E365" s="272"/>
      <c r="F365" s="273"/>
      <c r="G365" s="272"/>
      <c r="H365" s="273"/>
      <c r="I365" s="272"/>
    </row>
    <row r="366" spans="1:9" x14ac:dyDescent="0.2">
      <c r="A366" s="268" t="s">
        <v>267</v>
      </c>
      <c r="B366" s="269" t="str">
        <f t="shared" si="22"/>
        <v>* Ulica: Obrove - odvojak (oznaka OBR-O)</v>
      </c>
      <c r="C366" s="270" t="s">
        <v>3</v>
      </c>
      <c r="D366" s="271">
        <f>'ULAZNI PODACI'!H22</f>
        <v>0</v>
      </c>
      <c r="E366" s="272"/>
      <c r="F366" s="273"/>
      <c r="G366" s="272"/>
      <c r="H366" s="273"/>
      <c r="I366" s="272"/>
    </row>
    <row r="367" spans="1:9" x14ac:dyDescent="0.2">
      <c r="A367" s="268" t="s">
        <v>292</v>
      </c>
      <c r="B367" s="269" t="str">
        <f t="shared" si="22"/>
        <v>* Ulica: ostalo, raskrižja (oznaka OST)</v>
      </c>
      <c r="C367" s="270" t="s">
        <v>3</v>
      </c>
      <c r="D367" s="271">
        <f>'ULAZNI PODACI'!H23</f>
        <v>1</v>
      </c>
      <c r="E367" s="272"/>
      <c r="F367" s="273"/>
      <c r="G367" s="272"/>
      <c r="H367" s="273"/>
      <c r="I367" s="272"/>
    </row>
    <row r="368" spans="1:9" x14ac:dyDescent="0.2">
      <c r="B368" s="280"/>
      <c r="C368" s="277"/>
      <c r="D368" s="277"/>
    </row>
    <row r="369" spans="1:9" x14ac:dyDescent="0.2">
      <c r="B369" s="280"/>
      <c r="C369" s="277"/>
      <c r="D369" s="277"/>
    </row>
    <row r="370" spans="1:9" ht="25.5" x14ac:dyDescent="0.2">
      <c r="A370" s="179" t="s">
        <v>54</v>
      </c>
      <c r="B370" s="279" t="s">
        <v>41</v>
      </c>
      <c r="C370" s="277"/>
      <c r="D370" s="277"/>
    </row>
    <row r="371" spans="1:9" ht="63.75" x14ac:dyDescent="0.2">
      <c r="B371" s="279" t="s">
        <v>256</v>
      </c>
      <c r="C371" s="277"/>
      <c r="D371" s="277"/>
    </row>
    <row r="372" spans="1:9" ht="27" x14ac:dyDescent="0.2">
      <c r="B372" s="283" t="s">
        <v>254</v>
      </c>
      <c r="C372" s="277"/>
      <c r="D372" s="277"/>
    </row>
    <row r="373" spans="1:9" ht="25.5" x14ac:dyDescent="0.2">
      <c r="B373" s="284" t="s">
        <v>210</v>
      </c>
      <c r="C373" s="277"/>
      <c r="D373" s="277"/>
    </row>
    <row r="374" spans="1:9" ht="38.25" x14ac:dyDescent="0.2">
      <c r="B374" s="279" t="s">
        <v>212</v>
      </c>
      <c r="C374" s="277"/>
      <c r="D374" s="277"/>
    </row>
    <row r="375" spans="1:9" ht="25.5" x14ac:dyDescent="0.2">
      <c r="B375" s="285" t="s">
        <v>227</v>
      </c>
      <c r="C375" s="277"/>
      <c r="D375" s="277"/>
    </row>
    <row r="376" spans="1:9" ht="25.5" x14ac:dyDescent="0.2">
      <c r="B376" s="278" t="s">
        <v>211</v>
      </c>
      <c r="C376" s="277"/>
      <c r="D376" s="277"/>
    </row>
    <row r="377" spans="1:9" x14ac:dyDescent="0.2">
      <c r="B377" s="282" t="s">
        <v>4</v>
      </c>
      <c r="C377" s="264" t="s">
        <v>3</v>
      </c>
      <c r="D377" s="265">
        <f>SUM(D378:D395)</f>
        <v>4</v>
      </c>
      <c r="E377" s="266"/>
      <c r="F377" s="267"/>
      <c r="G377" s="267"/>
      <c r="H377" s="267"/>
      <c r="I377" s="266"/>
    </row>
    <row r="378" spans="1:9" x14ac:dyDescent="0.2">
      <c r="A378" s="268" t="s">
        <v>60</v>
      </c>
      <c r="B378" s="269" t="str">
        <f t="shared" ref="B378:B395" si="23">B17</f>
        <v>* Ulica: Zatonska - odvojak 9 (oznaka ZAT-O9)</v>
      </c>
      <c r="C378" s="270" t="s">
        <v>3</v>
      </c>
      <c r="D378" s="271">
        <v>0</v>
      </c>
      <c r="E378" s="272"/>
      <c r="F378" s="273"/>
      <c r="G378" s="272"/>
      <c r="H378" s="273"/>
      <c r="I378" s="272"/>
    </row>
    <row r="379" spans="1:9" x14ac:dyDescent="0.2">
      <c r="A379" s="268" t="s">
        <v>61</v>
      </c>
      <c r="B379" s="269" t="str">
        <f t="shared" si="23"/>
        <v>* Ulica: Zatonska - odvojak 10 (oznaka ZAT-O10)</v>
      </c>
      <c r="C379" s="270" t="s">
        <v>3</v>
      </c>
      <c r="D379" s="271">
        <v>0</v>
      </c>
      <c r="E379" s="272"/>
      <c r="F379" s="273"/>
      <c r="G379" s="272"/>
      <c r="H379" s="273"/>
      <c r="I379" s="272"/>
    </row>
    <row r="380" spans="1:9" x14ac:dyDescent="0.2">
      <c r="A380" s="268" t="s">
        <v>62</v>
      </c>
      <c r="B380" s="269" t="str">
        <f t="shared" si="23"/>
        <v>* Ulica: Zatonska - odvojak 11 (oznaka ZAT-O11)</v>
      </c>
      <c r="C380" s="270" t="s">
        <v>3</v>
      </c>
      <c r="D380" s="271">
        <v>0</v>
      </c>
      <c r="E380" s="272"/>
      <c r="F380" s="273"/>
      <c r="G380" s="272"/>
      <c r="H380" s="273"/>
      <c r="I380" s="272"/>
    </row>
    <row r="381" spans="1:9" x14ac:dyDescent="0.2">
      <c r="A381" s="268" t="s">
        <v>63</v>
      </c>
      <c r="B381" s="269" t="str">
        <f t="shared" si="23"/>
        <v>* Ulica: Zatonska - odvojak 12 (oznaka ZAT-O12)</v>
      </c>
      <c r="C381" s="270" t="s">
        <v>3</v>
      </c>
      <c r="D381" s="271">
        <v>0</v>
      </c>
      <c r="E381" s="272"/>
      <c r="F381" s="273"/>
      <c r="G381" s="272"/>
      <c r="H381" s="273"/>
      <c r="I381" s="272"/>
    </row>
    <row r="382" spans="1:9" x14ac:dyDescent="0.2">
      <c r="A382" s="268" t="s">
        <v>64</v>
      </c>
      <c r="B382" s="269" t="str">
        <f t="shared" si="23"/>
        <v>* Ulica: Zatonska - odvojak 13 (oznaka ZAT-O13)</v>
      </c>
      <c r="C382" s="270" t="s">
        <v>3</v>
      </c>
      <c r="D382" s="271">
        <v>0</v>
      </c>
      <c r="E382" s="272"/>
      <c r="F382" s="273"/>
      <c r="G382" s="272"/>
      <c r="H382" s="273"/>
      <c r="I382" s="272"/>
    </row>
    <row r="383" spans="1:9" x14ac:dyDescent="0.2">
      <c r="A383" s="268" t="s">
        <v>65</v>
      </c>
      <c r="B383" s="269" t="str">
        <f t="shared" si="23"/>
        <v>* Ulica: Zatonska - odvojak 14 (oznaka ZAT-O14)</v>
      </c>
      <c r="C383" s="270" t="s">
        <v>3</v>
      </c>
      <c r="D383" s="271">
        <v>0</v>
      </c>
      <c r="E383" s="272"/>
      <c r="F383" s="273"/>
      <c r="G383" s="272"/>
      <c r="H383" s="273"/>
      <c r="I383" s="272"/>
    </row>
    <row r="384" spans="1:9" x14ac:dyDescent="0.2">
      <c r="A384" s="268" t="s">
        <v>66</v>
      </c>
      <c r="B384" s="269" t="str">
        <f t="shared" si="23"/>
        <v>* Ulica: Zatonska - odvojak 15 (oznaka ZAT-O15)</v>
      </c>
      <c r="C384" s="270" t="s">
        <v>3</v>
      </c>
      <c r="D384" s="271">
        <v>0</v>
      </c>
      <c r="E384" s="272"/>
      <c r="F384" s="273"/>
      <c r="G384" s="272"/>
      <c r="H384" s="273"/>
      <c r="I384" s="272"/>
    </row>
    <row r="385" spans="1:9" x14ac:dyDescent="0.2">
      <c r="A385" s="268" t="s">
        <v>67</v>
      </c>
      <c r="B385" s="269" t="str">
        <f t="shared" si="23"/>
        <v>* Ulica: Zatonska - odvojak 16 (oznaka ZAT-O16)</v>
      </c>
      <c r="C385" s="270" t="s">
        <v>3</v>
      </c>
      <c r="D385" s="271">
        <v>0</v>
      </c>
      <c r="E385" s="272"/>
      <c r="F385" s="273"/>
      <c r="G385" s="272"/>
      <c r="H385" s="273"/>
      <c r="I385" s="272"/>
    </row>
    <row r="386" spans="1:9" x14ac:dyDescent="0.2">
      <c r="A386" s="268" t="s">
        <v>5</v>
      </c>
      <c r="B386" s="269" t="str">
        <f t="shared" si="23"/>
        <v>* Ulica: Ante Starčevića i Lička - odvojci (oznaka POL)</v>
      </c>
      <c r="C386" s="270" t="s">
        <v>3</v>
      </c>
      <c r="D386" s="271">
        <v>0</v>
      </c>
      <c r="E386" s="272"/>
      <c r="F386" s="273"/>
      <c r="G386" s="272"/>
      <c r="H386" s="273"/>
      <c r="I386" s="272"/>
    </row>
    <row r="387" spans="1:9" x14ac:dyDescent="0.2">
      <c r="A387" s="268" t="s">
        <v>68</v>
      </c>
      <c r="B387" s="269" t="str">
        <f t="shared" si="23"/>
        <v>* Ulica: Prve primorske čete - odvojak (oznaka PPČ)</v>
      </c>
      <c r="C387" s="270" t="s">
        <v>3</v>
      </c>
      <c r="D387" s="271">
        <v>0</v>
      </c>
      <c r="E387" s="272"/>
      <c r="F387" s="273"/>
      <c r="G387" s="272"/>
      <c r="H387" s="273"/>
      <c r="I387" s="272"/>
    </row>
    <row r="388" spans="1:9" x14ac:dyDescent="0.2">
      <c r="A388" s="268" t="s">
        <v>69</v>
      </c>
      <c r="B388" s="269" t="str">
        <f t="shared" si="23"/>
        <v>* Ulica: Ruđera Boškovića - odvojak 1 (oznaka RB-O1)</v>
      </c>
      <c r="C388" s="270" t="s">
        <v>3</v>
      </c>
      <c r="D388" s="271">
        <v>0</v>
      </c>
      <c r="E388" s="272"/>
      <c r="F388" s="273"/>
      <c r="G388" s="272"/>
      <c r="H388" s="273"/>
      <c r="I388" s="272"/>
    </row>
    <row r="389" spans="1:9" x14ac:dyDescent="0.2">
      <c r="A389" s="268" t="s">
        <v>70</v>
      </c>
      <c r="B389" s="269" t="str">
        <f t="shared" si="23"/>
        <v>* Ulica: Ruđera Boškovića - odvojak 2 (oznaka RB-O2)</v>
      </c>
      <c r="C389" s="270" t="s">
        <v>3</v>
      </c>
      <c r="D389" s="271">
        <v>0</v>
      </c>
      <c r="E389" s="272"/>
      <c r="F389" s="273"/>
      <c r="G389" s="272"/>
      <c r="H389" s="273"/>
      <c r="I389" s="272"/>
    </row>
    <row r="390" spans="1:9" x14ac:dyDescent="0.2">
      <c r="A390" s="268" t="s">
        <v>71</v>
      </c>
      <c r="B390" s="269" t="str">
        <f t="shared" si="23"/>
        <v>* Ulica: Ljudevita Gaja (oznaka LJG)</v>
      </c>
      <c r="C390" s="270" t="s">
        <v>3</v>
      </c>
      <c r="D390" s="271">
        <v>4</v>
      </c>
      <c r="E390" s="272"/>
      <c r="F390" s="273"/>
      <c r="G390" s="272"/>
      <c r="H390" s="273"/>
      <c r="I390" s="272"/>
    </row>
    <row r="391" spans="1:9" x14ac:dyDescent="0.2">
      <c r="A391" s="268" t="s">
        <v>228</v>
      </c>
      <c r="B391" s="269" t="str">
        <f t="shared" si="23"/>
        <v>* Ulica: J.Š. Akabe - odvojak (oznaka JŠA-O)</v>
      </c>
      <c r="C391" s="270" t="s">
        <v>3</v>
      </c>
      <c r="D391" s="271">
        <v>0</v>
      </c>
      <c r="E391" s="272"/>
      <c r="F391" s="273"/>
      <c r="G391" s="272"/>
      <c r="H391" s="273"/>
      <c r="I391" s="272"/>
    </row>
    <row r="392" spans="1:9" x14ac:dyDescent="0.2">
      <c r="A392" s="268" t="s">
        <v>229</v>
      </c>
      <c r="B392" s="269" t="str">
        <f t="shared" si="23"/>
        <v>* Ulica: Miroslava Krleže - odvojak (oznaka MK-O)</v>
      </c>
      <c r="C392" s="270" t="s">
        <v>3</v>
      </c>
      <c r="D392" s="271">
        <v>0</v>
      </c>
      <c r="E392" s="272"/>
      <c r="F392" s="273"/>
      <c r="G392" s="272"/>
      <c r="H392" s="273"/>
      <c r="I392" s="272"/>
    </row>
    <row r="393" spans="1:9" x14ac:dyDescent="0.2">
      <c r="A393" s="268" t="s">
        <v>230</v>
      </c>
      <c r="B393" s="269" t="str">
        <f t="shared" si="23"/>
        <v>* Ulica: Lička - odvojak (oznaka LIČ-O)</v>
      </c>
      <c r="C393" s="270" t="s">
        <v>3</v>
      </c>
      <c r="D393" s="271">
        <v>0</v>
      </c>
      <c r="E393" s="272"/>
      <c r="F393" s="273"/>
      <c r="G393" s="272"/>
      <c r="H393" s="273"/>
      <c r="I393" s="272"/>
    </row>
    <row r="394" spans="1:9" x14ac:dyDescent="0.2">
      <c r="A394" s="268" t="s">
        <v>267</v>
      </c>
      <c r="B394" s="269" t="str">
        <f t="shared" si="23"/>
        <v>* Ulica: Obrove - odvojak (oznaka OBR-O)</v>
      </c>
      <c r="C394" s="270" t="s">
        <v>3</v>
      </c>
      <c r="D394" s="271">
        <v>0</v>
      </c>
      <c r="E394" s="272"/>
      <c r="F394" s="273"/>
      <c r="G394" s="272"/>
      <c r="H394" s="273"/>
      <c r="I394" s="272"/>
    </row>
    <row r="395" spans="1:9" x14ac:dyDescent="0.2">
      <c r="A395" s="268" t="s">
        <v>292</v>
      </c>
      <c r="B395" s="269" t="str">
        <f t="shared" si="23"/>
        <v>* Ulica: ostalo, raskrižja (oznaka OST)</v>
      </c>
      <c r="C395" s="270" t="s">
        <v>3</v>
      </c>
      <c r="D395" s="271">
        <v>0</v>
      </c>
      <c r="E395" s="272"/>
      <c r="F395" s="273"/>
      <c r="G395" s="272"/>
      <c r="H395" s="273"/>
      <c r="I395" s="272"/>
    </row>
    <row r="396" spans="1:9" x14ac:dyDescent="0.2">
      <c r="B396" s="280"/>
      <c r="C396" s="277"/>
      <c r="D396" s="277"/>
    </row>
    <row r="397" spans="1:9" x14ac:dyDescent="0.2">
      <c r="B397" s="280"/>
      <c r="C397" s="277"/>
      <c r="D397" s="277"/>
    </row>
    <row r="398" spans="1:9" ht="25.5" x14ac:dyDescent="0.2">
      <c r="A398" s="179" t="s">
        <v>56</v>
      </c>
      <c r="B398" s="279" t="s">
        <v>41</v>
      </c>
      <c r="C398" s="277"/>
      <c r="D398" s="277"/>
    </row>
    <row r="399" spans="1:9" ht="63.75" x14ac:dyDescent="0.2">
      <c r="B399" s="279" t="s">
        <v>256</v>
      </c>
      <c r="C399" s="277"/>
      <c r="D399" s="277"/>
    </row>
    <row r="400" spans="1:9" ht="27" x14ac:dyDescent="0.2">
      <c r="B400" s="283" t="s">
        <v>254</v>
      </c>
      <c r="C400" s="277"/>
      <c r="D400" s="277"/>
    </row>
    <row r="401" spans="1:9" ht="25.5" x14ac:dyDescent="0.2">
      <c r="B401" s="284" t="s">
        <v>210</v>
      </c>
      <c r="C401" s="277"/>
      <c r="D401" s="277"/>
    </row>
    <row r="402" spans="1:9" ht="25.5" x14ac:dyDescent="0.2">
      <c r="B402" s="279" t="s">
        <v>213</v>
      </c>
      <c r="C402" s="277"/>
      <c r="D402" s="277"/>
    </row>
    <row r="403" spans="1:9" ht="25.5" x14ac:dyDescent="0.2">
      <c r="B403" s="285" t="s">
        <v>226</v>
      </c>
      <c r="C403" s="277"/>
      <c r="D403" s="277"/>
    </row>
    <row r="404" spans="1:9" ht="25.5" x14ac:dyDescent="0.2">
      <c r="B404" s="278" t="s">
        <v>211</v>
      </c>
      <c r="C404" s="277"/>
      <c r="D404" s="277"/>
    </row>
    <row r="405" spans="1:9" x14ac:dyDescent="0.2">
      <c r="B405" s="282" t="s">
        <v>4</v>
      </c>
      <c r="C405" s="264" t="s">
        <v>3</v>
      </c>
      <c r="D405" s="265">
        <f>SUM(D406:D423)</f>
        <v>1</v>
      </c>
      <c r="E405" s="266"/>
      <c r="F405" s="267"/>
      <c r="G405" s="267"/>
      <c r="H405" s="267"/>
      <c r="I405" s="266"/>
    </row>
    <row r="406" spans="1:9" x14ac:dyDescent="0.2">
      <c r="A406" s="268" t="s">
        <v>60</v>
      </c>
      <c r="B406" s="269" t="str">
        <f t="shared" ref="B406:B423" si="24">B17</f>
        <v>* Ulica: Zatonska - odvojak 9 (oznaka ZAT-O9)</v>
      </c>
      <c r="C406" s="270" t="s">
        <v>3</v>
      </c>
      <c r="D406" s="271">
        <v>0</v>
      </c>
      <c r="E406" s="272"/>
      <c r="F406" s="273"/>
      <c r="G406" s="272"/>
      <c r="H406" s="273"/>
      <c r="I406" s="272"/>
    </row>
    <row r="407" spans="1:9" x14ac:dyDescent="0.2">
      <c r="A407" s="268" t="s">
        <v>61</v>
      </c>
      <c r="B407" s="269" t="str">
        <f t="shared" si="24"/>
        <v>* Ulica: Zatonska - odvojak 10 (oznaka ZAT-O10)</v>
      </c>
      <c r="C407" s="270" t="s">
        <v>3</v>
      </c>
      <c r="D407" s="271">
        <v>0</v>
      </c>
      <c r="E407" s="272"/>
      <c r="F407" s="273"/>
      <c r="G407" s="272"/>
      <c r="H407" s="273"/>
      <c r="I407" s="272"/>
    </row>
    <row r="408" spans="1:9" x14ac:dyDescent="0.2">
      <c r="A408" s="268" t="s">
        <v>62</v>
      </c>
      <c r="B408" s="269" t="str">
        <f t="shared" si="24"/>
        <v>* Ulica: Zatonska - odvojak 11 (oznaka ZAT-O11)</v>
      </c>
      <c r="C408" s="270" t="s">
        <v>3</v>
      </c>
      <c r="D408" s="271">
        <v>0</v>
      </c>
      <c r="E408" s="272"/>
      <c r="F408" s="273"/>
      <c r="G408" s="272"/>
      <c r="H408" s="273"/>
      <c r="I408" s="272"/>
    </row>
    <row r="409" spans="1:9" x14ac:dyDescent="0.2">
      <c r="A409" s="268" t="s">
        <v>63</v>
      </c>
      <c r="B409" s="269" t="str">
        <f t="shared" si="24"/>
        <v>* Ulica: Zatonska - odvojak 12 (oznaka ZAT-O12)</v>
      </c>
      <c r="C409" s="270" t="s">
        <v>3</v>
      </c>
      <c r="D409" s="271">
        <v>0</v>
      </c>
      <c r="E409" s="272"/>
      <c r="F409" s="273"/>
      <c r="G409" s="272"/>
      <c r="H409" s="273"/>
      <c r="I409" s="272"/>
    </row>
    <row r="410" spans="1:9" x14ac:dyDescent="0.2">
      <c r="A410" s="268" t="s">
        <v>64</v>
      </c>
      <c r="B410" s="269" t="str">
        <f t="shared" si="24"/>
        <v>* Ulica: Zatonska - odvojak 13 (oznaka ZAT-O13)</v>
      </c>
      <c r="C410" s="270" t="s">
        <v>3</v>
      </c>
      <c r="D410" s="271">
        <v>0</v>
      </c>
      <c r="E410" s="272"/>
      <c r="F410" s="273"/>
      <c r="G410" s="272"/>
      <c r="H410" s="273"/>
      <c r="I410" s="272"/>
    </row>
    <row r="411" spans="1:9" x14ac:dyDescent="0.2">
      <c r="A411" s="268" t="s">
        <v>65</v>
      </c>
      <c r="B411" s="269" t="str">
        <f t="shared" si="24"/>
        <v>* Ulica: Zatonska - odvojak 14 (oznaka ZAT-O14)</v>
      </c>
      <c r="C411" s="270" t="s">
        <v>3</v>
      </c>
      <c r="D411" s="271">
        <v>0</v>
      </c>
      <c r="E411" s="272"/>
      <c r="F411" s="273"/>
      <c r="G411" s="272"/>
      <c r="H411" s="273"/>
      <c r="I411" s="272"/>
    </row>
    <row r="412" spans="1:9" x14ac:dyDescent="0.2">
      <c r="A412" s="268" t="s">
        <v>66</v>
      </c>
      <c r="B412" s="269" t="str">
        <f t="shared" si="24"/>
        <v>* Ulica: Zatonska - odvojak 15 (oznaka ZAT-O15)</v>
      </c>
      <c r="C412" s="270" t="s">
        <v>3</v>
      </c>
      <c r="D412" s="271">
        <v>0</v>
      </c>
      <c r="E412" s="272"/>
      <c r="F412" s="273"/>
      <c r="G412" s="272"/>
      <c r="H412" s="273"/>
      <c r="I412" s="272"/>
    </row>
    <row r="413" spans="1:9" x14ac:dyDescent="0.2">
      <c r="A413" s="268" t="s">
        <v>67</v>
      </c>
      <c r="B413" s="269" t="str">
        <f t="shared" si="24"/>
        <v>* Ulica: Zatonska - odvojak 16 (oznaka ZAT-O16)</v>
      </c>
      <c r="C413" s="270" t="s">
        <v>3</v>
      </c>
      <c r="D413" s="271">
        <v>0</v>
      </c>
      <c r="E413" s="272"/>
      <c r="F413" s="273"/>
      <c r="G413" s="272"/>
      <c r="H413" s="273"/>
      <c r="I413" s="272"/>
    </row>
    <row r="414" spans="1:9" x14ac:dyDescent="0.2">
      <c r="A414" s="268" t="s">
        <v>5</v>
      </c>
      <c r="B414" s="269" t="str">
        <f t="shared" si="24"/>
        <v>* Ulica: Ante Starčevića i Lička - odvojci (oznaka POL)</v>
      </c>
      <c r="C414" s="270" t="s">
        <v>3</v>
      </c>
      <c r="D414" s="271">
        <v>0</v>
      </c>
      <c r="E414" s="272"/>
      <c r="F414" s="273"/>
      <c r="G414" s="272"/>
      <c r="H414" s="273"/>
      <c r="I414" s="272"/>
    </row>
    <row r="415" spans="1:9" x14ac:dyDescent="0.2">
      <c r="A415" s="268" t="s">
        <v>68</v>
      </c>
      <c r="B415" s="269" t="str">
        <f t="shared" si="24"/>
        <v>* Ulica: Prve primorske čete - odvojak (oznaka PPČ)</v>
      </c>
      <c r="C415" s="270" t="s">
        <v>3</v>
      </c>
      <c r="D415" s="271">
        <v>0</v>
      </c>
      <c r="E415" s="272"/>
      <c r="F415" s="273"/>
      <c r="G415" s="272"/>
      <c r="H415" s="273"/>
      <c r="I415" s="272"/>
    </row>
    <row r="416" spans="1:9" x14ac:dyDescent="0.2">
      <c r="A416" s="268" t="s">
        <v>69</v>
      </c>
      <c r="B416" s="269" t="str">
        <f t="shared" si="24"/>
        <v>* Ulica: Ruđera Boškovića - odvojak 1 (oznaka RB-O1)</v>
      </c>
      <c r="C416" s="270" t="s">
        <v>3</v>
      </c>
      <c r="D416" s="271">
        <v>0</v>
      </c>
      <c r="E416" s="272"/>
      <c r="F416" s="273"/>
      <c r="G416" s="272"/>
      <c r="H416" s="273"/>
      <c r="I416" s="272"/>
    </row>
    <row r="417" spans="1:9" x14ac:dyDescent="0.2">
      <c r="A417" s="268" t="s">
        <v>70</v>
      </c>
      <c r="B417" s="269" t="str">
        <f t="shared" si="24"/>
        <v>* Ulica: Ruđera Boškovića - odvojak 2 (oznaka RB-O2)</v>
      </c>
      <c r="C417" s="270" t="s">
        <v>3</v>
      </c>
      <c r="D417" s="271">
        <v>0</v>
      </c>
      <c r="E417" s="272"/>
      <c r="F417" s="273"/>
      <c r="G417" s="272"/>
      <c r="H417" s="273"/>
      <c r="I417" s="272"/>
    </row>
    <row r="418" spans="1:9" x14ac:dyDescent="0.2">
      <c r="A418" s="268" t="s">
        <v>71</v>
      </c>
      <c r="B418" s="269" t="str">
        <f t="shared" si="24"/>
        <v>* Ulica: Ljudevita Gaja (oznaka LJG)</v>
      </c>
      <c r="C418" s="270" t="s">
        <v>3</v>
      </c>
      <c r="D418" s="271">
        <v>1</v>
      </c>
      <c r="E418" s="272"/>
      <c r="F418" s="273"/>
      <c r="G418" s="272"/>
      <c r="H418" s="273"/>
      <c r="I418" s="272"/>
    </row>
    <row r="419" spans="1:9" x14ac:dyDescent="0.2">
      <c r="A419" s="268" t="s">
        <v>228</v>
      </c>
      <c r="B419" s="269" t="str">
        <f t="shared" si="24"/>
        <v>* Ulica: J.Š. Akabe - odvojak (oznaka JŠA-O)</v>
      </c>
      <c r="C419" s="270" t="s">
        <v>3</v>
      </c>
      <c r="D419" s="271">
        <v>0</v>
      </c>
      <c r="E419" s="272"/>
      <c r="F419" s="273"/>
      <c r="G419" s="272"/>
      <c r="H419" s="273"/>
      <c r="I419" s="272"/>
    </row>
    <row r="420" spans="1:9" x14ac:dyDescent="0.2">
      <c r="A420" s="268" t="s">
        <v>229</v>
      </c>
      <c r="B420" s="269" t="str">
        <f t="shared" si="24"/>
        <v>* Ulica: Miroslava Krleže - odvojak (oznaka MK-O)</v>
      </c>
      <c r="C420" s="270" t="s">
        <v>3</v>
      </c>
      <c r="D420" s="271">
        <v>0</v>
      </c>
      <c r="E420" s="272"/>
      <c r="F420" s="273"/>
      <c r="G420" s="272"/>
      <c r="H420" s="273"/>
      <c r="I420" s="272"/>
    </row>
    <row r="421" spans="1:9" x14ac:dyDescent="0.2">
      <c r="A421" s="268" t="s">
        <v>230</v>
      </c>
      <c r="B421" s="269" t="str">
        <f t="shared" si="24"/>
        <v>* Ulica: Lička - odvojak (oznaka LIČ-O)</v>
      </c>
      <c r="C421" s="270" t="s">
        <v>3</v>
      </c>
      <c r="D421" s="271">
        <v>0</v>
      </c>
      <c r="E421" s="272"/>
      <c r="F421" s="273"/>
      <c r="G421" s="272"/>
      <c r="H421" s="273"/>
      <c r="I421" s="272"/>
    </row>
    <row r="422" spans="1:9" x14ac:dyDescent="0.2">
      <c r="A422" s="268" t="s">
        <v>267</v>
      </c>
      <c r="B422" s="269" t="str">
        <f t="shared" si="24"/>
        <v>* Ulica: Obrove - odvojak (oznaka OBR-O)</v>
      </c>
      <c r="C422" s="270" t="s">
        <v>3</v>
      </c>
      <c r="D422" s="271">
        <v>0</v>
      </c>
      <c r="E422" s="272"/>
      <c r="F422" s="273"/>
      <c r="G422" s="272"/>
      <c r="H422" s="273"/>
      <c r="I422" s="272"/>
    </row>
    <row r="423" spans="1:9" x14ac:dyDescent="0.2">
      <c r="A423" s="268" t="s">
        <v>292</v>
      </c>
      <c r="B423" s="269" t="str">
        <f t="shared" si="24"/>
        <v>* Ulica: ostalo, raskrižja (oznaka OST)</v>
      </c>
      <c r="C423" s="270" t="s">
        <v>3</v>
      </c>
      <c r="D423" s="271">
        <v>0</v>
      </c>
      <c r="E423" s="272"/>
      <c r="F423" s="273"/>
      <c r="G423" s="272"/>
      <c r="H423" s="273"/>
      <c r="I423" s="272"/>
    </row>
    <row r="424" spans="1:9" x14ac:dyDescent="0.2">
      <c r="B424" s="280"/>
      <c r="C424" s="277"/>
      <c r="D424" s="277"/>
    </row>
    <row r="425" spans="1:9" x14ac:dyDescent="0.2">
      <c r="B425" s="280"/>
      <c r="C425" s="277"/>
      <c r="D425" s="277"/>
    </row>
    <row r="426" spans="1:9" ht="25.5" x14ac:dyDescent="0.2">
      <c r="A426" s="179" t="s">
        <v>97</v>
      </c>
      <c r="B426" s="279" t="s">
        <v>41</v>
      </c>
      <c r="C426" s="277"/>
      <c r="D426" s="277"/>
    </row>
    <row r="427" spans="1:9" ht="25.5" x14ac:dyDescent="0.2">
      <c r="B427" s="280" t="s">
        <v>302</v>
      </c>
      <c r="C427" s="277"/>
      <c r="D427" s="277"/>
    </row>
    <row r="428" spans="1:9" ht="25.5" x14ac:dyDescent="0.2">
      <c r="B428" s="279" t="s">
        <v>303</v>
      </c>
      <c r="C428" s="277"/>
      <c r="D428" s="277"/>
    </row>
    <row r="429" spans="1:9" ht="27" x14ac:dyDescent="0.2">
      <c r="B429" s="281" t="s">
        <v>255</v>
      </c>
      <c r="C429" s="277"/>
      <c r="D429" s="277"/>
    </row>
    <row r="430" spans="1:9" x14ac:dyDescent="0.2">
      <c r="B430" s="282" t="s">
        <v>4</v>
      </c>
      <c r="C430" s="264" t="s">
        <v>3</v>
      </c>
      <c r="D430" s="265">
        <f>SUM(D431:D448)</f>
        <v>2</v>
      </c>
      <c r="E430" s="266"/>
      <c r="F430" s="267"/>
      <c r="G430" s="267"/>
      <c r="H430" s="267"/>
      <c r="I430" s="266"/>
    </row>
    <row r="431" spans="1:9" x14ac:dyDescent="0.2">
      <c r="A431" s="268" t="s">
        <v>60</v>
      </c>
      <c r="B431" s="274" t="str">
        <f>B17</f>
        <v>* Ulica: Zatonska - odvojak 9 (oznaka ZAT-O9)</v>
      </c>
      <c r="C431" s="270" t="s">
        <v>3</v>
      </c>
      <c r="D431" s="271">
        <v>0</v>
      </c>
      <c r="E431" s="272"/>
      <c r="F431" s="273"/>
      <c r="G431" s="272"/>
      <c r="H431" s="273"/>
      <c r="I431" s="272"/>
    </row>
    <row r="432" spans="1:9" x14ac:dyDescent="0.2">
      <c r="A432" s="268" t="s">
        <v>61</v>
      </c>
      <c r="B432" s="274" t="str">
        <f t="shared" ref="B432:B448" si="25">B18</f>
        <v>* Ulica: Zatonska - odvojak 10 (oznaka ZAT-O10)</v>
      </c>
      <c r="C432" s="270" t="s">
        <v>3</v>
      </c>
      <c r="D432" s="271">
        <v>0</v>
      </c>
      <c r="E432" s="272"/>
      <c r="F432" s="273"/>
      <c r="G432" s="272"/>
      <c r="H432" s="273"/>
      <c r="I432" s="272"/>
    </row>
    <row r="433" spans="1:9" x14ac:dyDescent="0.2">
      <c r="A433" s="268" t="s">
        <v>62</v>
      </c>
      <c r="B433" s="274" t="str">
        <f t="shared" si="25"/>
        <v>* Ulica: Zatonska - odvojak 11 (oznaka ZAT-O11)</v>
      </c>
      <c r="C433" s="270" t="s">
        <v>3</v>
      </c>
      <c r="D433" s="271">
        <v>0</v>
      </c>
      <c r="E433" s="272"/>
      <c r="F433" s="273"/>
      <c r="G433" s="272"/>
      <c r="H433" s="273"/>
      <c r="I433" s="272"/>
    </row>
    <row r="434" spans="1:9" x14ac:dyDescent="0.2">
      <c r="A434" s="268" t="s">
        <v>63</v>
      </c>
      <c r="B434" s="274" t="str">
        <f t="shared" si="25"/>
        <v>* Ulica: Zatonska - odvojak 12 (oznaka ZAT-O12)</v>
      </c>
      <c r="C434" s="270" t="s">
        <v>3</v>
      </c>
      <c r="D434" s="271">
        <v>0</v>
      </c>
      <c r="E434" s="272"/>
      <c r="F434" s="273"/>
      <c r="G434" s="272"/>
      <c r="H434" s="273"/>
      <c r="I434" s="272"/>
    </row>
    <row r="435" spans="1:9" x14ac:dyDescent="0.2">
      <c r="A435" s="268" t="s">
        <v>64</v>
      </c>
      <c r="B435" s="274" t="str">
        <f t="shared" si="25"/>
        <v>* Ulica: Zatonska - odvojak 13 (oznaka ZAT-O13)</v>
      </c>
      <c r="C435" s="270" t="s">
        <v>3</v>
      </c>
      <c r="D435" s="271">
        <v>0</v>
      </c>
      <c r="E435" s="272"/>
      <c r="F435" s="273"/>
      <c r="G435" s="272"/>
      <c r="H435" s="273"/>
      <c r="I435" s="272"/>
    </row>
    <row r="436" spans="1:9" x14ac:dyDescent="0.2">
      <c r="A436" s="268" t="s">
        <v>65</v>
      </c>
      <c r="B436" s="274" t="str">
        <f t="shared" si="25"/>
        <v>* Ulica: Zatonska - odvojak 14 (oznaka ZAT-O14)</v>
      </c>
      <c r="C436" s="270" t="s">
        <v>3</v>
      </c>
      <c r="D436" s="271">
        <v>0</v>
      </c>
      <c r="E436" s="272"/>
      <c r="F436" s="273"/>
      <c r="G436" s="272"/>
      <c r="H436" s="273"/>
      <c r="I436" s="272"/>
    </row>
    <row r="437" spans="1:9" x14ac:dyDescent="0.2">
      <c r="A437" s="268" t="s">
        <v>66</v>
      </c>
      <c r="B437" s="274" t="str">
        <f t="shared" si="25"/>
        <v>* Ulica: Zatonska - odvojak 15 (oznaka ZAT-O15)</v>
      </c>
      <c r="C437" s="270" t="s">
        <v>3</v>
      </c>
      <c r="D437" s="271">
        <v>0</v>
      </c>
      <c r="E437" s="272"/>
      <c r="F437" s="273"/>
      <c r="G437" s="272"/>
      <c r="H437" s="273"/>
      <c r="I437" s="272"/>
    </row>
    <row r="438" spans="1:9" x14ac:dyDescent="0.2">
      <c r="A438" s="268" t="s">
        <v>67</v>
      </c>
      <c r="B438" s="274" t="str">
        <f t="shared" si="25"/>
        <v>* Ulica: Zatonska - odvojak 16 (oznaka ZAT-O16)</v>
      </c>
      <c r="C438" s="270" t="s">
        <v>3</v>
      </c>
      <c r="D438" s="271">
        <v>0</v>
      </c>
      <c r="E438" s="272"/>
      <c r="F438" s="273"/>
      <c r="G438" s="272"/>
      <c r="H438" s="273"/>
      <c r="I438" s="272"/>
    </row>
    <row r="439" spans="1:9" x14ac:dyDescent="0.2">
      <c r="A439" s="268" t="s">
        <v>5</v>
      </c>
      <c r="B439" s="274" t="str">
        <f t="shared" si="25"/>
        <v>* Ulica: Ante Starčevića i Lička - odvojci (oznaka POL)</v>
      </c>
      <c r="C439" s="270" t="s">
        <v>3</v>
      </c>
      <c r="D439" s="271">
        <v>0</v>
      </c>
      <c r="E439" s="272"/>
      <c r="F439" s="273"/>
      <c r="G439" s="272"/>
      <c r="H439" s="273"/>
      <c r="I439" s="272"/>
    </row>
    <row r="440" spans="1:9" x14ac:dyDescent="0.2">
      <c r="A440" s="268" t="s">
        <v>68</v>
      </c>
      <c r="B440" s="274" t="str">
        <f t="shared" si="25"/>
        <v>* Ulica: Prve primorske čete - odvojak (oznaka PPČ)</v>
      </c>
      <c r="C440" s="270" t="s">
        <v>3</v>
      </c>
      <c r="D440" s="271">
        <v>0</v>
      </c>
      <c r="E440" s="272"/>
      <c r="F440" s="273"/>
      <c r="G440" s="272"/>
      <c r="H440" s="273"/>
      <c r="I440" s="272"/>
    </row>
    <row r="441" spans="1:9" x14ac:dyDescent="0.2">
      <c r="A441" s="268" t="s">
        <v>69</v>
      </c>
      <c r="B441" s="274" t="str">
        <f t="shared" si="25"/>
        <v>* Ulica: Ruđera Boškovića - odvojak 1 (oznaka RB-O1)</v>
      </c>
      <c r="C441" s="270" t="s">
        <v>3</v>
      </c>
      <c r="D441" s="271">
        <v>0</v>
      </c>
      <c r="E441" s="272"/>
      <c r="F441" s="273"/>
      <c r="G441" s="272"/>
      <c r="H441" s="273"/>
      <c r="I441" s="272"/>
    </row>
    <row r="442" spans="1:9" x14ac:dyDescent="0.2">
      <c r="A442" s="268" t="s">
        <v>70</v>
      </c>
      <c r="B442" s="274" t="str">
        <f t="shared" si="25"/>
        <v>* Ulica: Ruđera Boškovića - odvojak 2 (oznaka RB-O2)</v>
      </c>
      <c r="C442" s="270" t="s">
        <v>3</v>
      </c>
      <c r="D442" s="271">
        <v>0</v>
      </c>
      <c r="E442" s="272"/>
      <c r="F442" s="273"/>
      <c r="G442" s="272"/>
      <c r="H442" s="273"/>
      <c r="I442" s="272"/>
    </row>
    <row r="443" spans="1:9" x14ac:dyDescent="0.2">
      <c r="A443" s="268" t="s">
        <v>71</v>
      </c>
      <c r="B443" s="274" t="str">
        <f t="shared" si="25"/>
        <v>* Ulica: Ljudevita Gaja (oznaka LJG)</v>
      </c>
      <c r="C443" s="270" t="s">
        <v>3</v>
      </c>
      <c r="D443" s="271">
        <v>0</v>
      </c>
      <c r="E443" s="272"/>
      <c r="F443" s="273"/>
      <c r="G443" s="272"/>
      <c r="H443" s="273"/>
      <c r="I443" s="272"/>
    </row>
    <row r="444" spans="1:9" x14ac:dyDescent="0.2">
      <c r="A444" s="268" t="s">
        <v>228</v>
      </c>
      <c r="B444" s="274" t="str">
        <f t="shared" si="25"/>
        <v>* Ulica: J.Š. Akabe - odvojak (oznaka JŠA-O)</v>
      </c>
      <c r="C444" s="270" t="s">
        <v>3</v>
      </c>
      <c r="D444" s="271">
        <v>0</v>
      </c>
      <c r="E444" s="272"/>
      <c r="F444" s="273"/>
      <c r="G444" s="272"/>
      <c r="H444" s="273"/>
      <c r="I444" s="272"/>
    </row>
    <row r="445" spans="1:9" x14ac:dyDescent="0.2">
      <c r="A445" s="268" t="s">
        <v>229</v>
      </c>
      <c r="B445" s="274" t="str">
        <f t="shared" si="25"/>
        <v>* Ulica: Miroslava Krleže - odvojak (oznaka MK-O)</v>
      </c>
      <c r="C445" s="270" t="s">
        <v>3</v>
      </c>
      <c r="D445" s="271">
        <v>0</v>
      </c>
      <c r="E445" s="272"/>
      <c r="F445" s="273"/>
      <c r="G445" s="272"/>
      <c r="H445" s="273"/>
      <c r="I445" s="272"/>
    </row>
    <row r="446" spans="1:9" x14ac:dyDescent="0.2">
      <c r="A446" s="268" t="s">
        <v>230</v>
      </c>
      <c r="B446" s="274" t="str">
        <f t="shared" si="25"/>
        <v>* Ulica: Lička - odvojak (oznaka LIČ-O)</v>
      </c>
      <c r="C446" s="270" t="s">
        <v>3</v>
      </c>
      <c r="D446" s="271">
        <v>0</v>
      </c>
      <c r="E446" s="272"/>
      <c r="F446" s="273"/>
      <c r="G446" s="272"/>
      <c r="H446" s="273"/>
      <c r="I446" s="272"/>
    </row>
    <row r="447" spans="1:9" x14ac:dyDescent="0.2">
      <c r="A447" s="268" t="s">
        <v>267</v>
      </c>
      <c r="B447" s="274" t="str">
        <f t="shared" si="25"/>
        <v>* Ulica: Obrove - odvojak (oznaka OBR-O)</v>
      </c>
      <c r="C447" s="270" t="s">
        <v>3</v>
      </c>
      <c r="D447" s="271">
        <v>0</v>
      </c>
      <c r="E447" s="272"/>
      <c r="F447" s="273"/>
      <c r="G447" s="272"/>
      <c r="H447" s="273"/>
      <c r="I447" s="272"/>
    </row>
    <row r="448" spans="1:9" x14ac:dyDescent="0.2">
      <c r="A448" s="268" t="s">
        <v>292</v>
      </c>
      <c r="B448" s="274" t="str">
        <f t="shared" si="25"/>
        <v>* Ulica: ostalo, raskrižja (oznaka OST)</v>
      </c>
      <c r="C448" s="270" t="s">
        <v>3</v>
      </c>
      <c r="D448" s="271">
        <f>'ULAZNI PODACI'!F23</f>
        <v>2</v>
      </c>
      <c r="E448" s="272"/>
      <c r="F448" s="273"/>
      <c r="G448" s="272"/>
      <c r="H448" s="273"/>
      <c r="I448" s="272"/>
    </row>
    <row r="449" spans="1:9" x14ac:dyDescent="0.2">
      <c r="B449" s="280"/>
      <c r="C449" s="277"/>
      <c r="D449" s="277"/>
    </row>
    <row r="450" spans="1:9" x14ac:dyDescent="0.2">
      <c r="B450" s="280"/>
      <c r="C450" s="277"/>
      <c r="D450" s="277"/>
    </row>
    <row r="451" spans="1:9" ht="38.25" customHeight="1" x14ac:dyDescent="0.2">
      <c r="A451" s="179" t="s">
        <v>99</v>
      </c>
      <c r="B451" s="279" t="s">
        <v>173</v>
      </c>
      <c r="C451" s="277"/>
      <c r="D451" s="277"/>
    </row>
    <row r="452" spans="1:9" ht="63.75" customHeight="1" x14ac:dyDescent="0.2">
      <c r="B452" s="286" t="s">
        <v>257</v>
      </c>
      <c r="C452" s="277"/>
      <c r="D452" s="277"/>
    </row>
    <row r="453" spans="1:9" x14ac:dyDescent="0.2">
      <c r="B453" s="287"/>
      <c r="C453" s="277"/>
      <c r="D453" s="277"/>
    </row>
    <row r="454" spans="1:9" x14ac:dyDescent="0.2">
      <c r="B454" s="288"/>
      <c r="C454" s="277"/>
      <c r="D454" s="277"/>
    </row>
    <row r="455" spans="1:9" x14ac:dyDescent="0.2">
      <c r="B455" s="289" t="s">
        <v>58</v>
      </c>
      <c r="C455" s="277"/>
      <c r="D455" s="277"/>
    </row>
    <row r="456" spans="1:9" x14ac:dyDescent="0.2">
      <c r="A456" s="290"/>
      <c r="B456" s="291"/>
      <c r="C456" s="292"/>
      <c r="D456" s="292"/>
      <c r="E456" s="293"/>
      <c r="F456" s="294"/>
      <c r="G456" s="293"/>
      <c r="H456" s="294"/>
      <c r="I456" s="293"/>
    </row>
    <row r="457" spans="1:9" x14ac:dyDescent="0.2">
      <c r="B457" s="295"/>
      <c r="C457" s="277"/>
      <c r="D457" s="277"/>
    </row>
    <row r="458" spans="1:9" x14ac:dyDescent="0.2">
      <c r="B458" s="296" t="s">
        <v>42</v>
      </c>
      <c r="C458" s="275"/>
      <c r="D458" s="275"/>
    </row>
    <row r="459" spans="1:9" x14ac:dyDescent="0.2">
      <c r="B459" s="282" t="s">
        <v>4</v>
      </c>
      <c r="C459" s="264" t="s">
        <v>3</v>
      </c>
      <c r="D459" s="265">
        <f>SUM(D460:D477)</f>
        <v>66</v>
      </c>
      <c r="E459" s="266"/>
      <c r="F459" s="267"/>
      <c r="G459" s="267"/>
      <c r="H459" s="267"/>
      <c r="I459" s="266"/>
    </row>
    <row r="460" spans="1:9" x14ac:dyDescent="0.2">
      <c r="A460" s="268" t="s">
        <v>60</v>
      </c>
      <c r="B460" s="269" t="str">
        <f>B17</f>
        <v>* Ulica: Zatonska - odvojak 9 (oznaka ZAT-O9)</v>
      </c>
      <c r="C460" s="270" t="s">
        <v>3</v>
      </c>
      <c r="D460" s="271">
        <f>'ULAZNI PODACI'!H30</f>
        <v>8</v>
      </c>
      <c r="E460" s="272"/>
      <c r="F460" s="273"/>
      <c r="G460" s="272"/>
      <c r="H460" s="273"/>
      <c r="I460" s="272"/>
    </row>
    <row r="461" spans="1:9" x14ac:dyDescent="0.2">
      <c r="A461" s="268" t="s">
        <v>61</v>
      </c>
      <c r="B461" s="269" t="str">
        <f>B18</f>
        <v>* Ulica: Zatonska - odvojak 10 (oznaka ZAT-O10)</v>
      </c>
      <c r="C461" s="270" t="s">
        <v>3</v>
      </c>
      <c r="D461" s="271">
        <f>'ULAZNI PODACI'!H31</f>
        <v>10</v>
      </c>
      <c r="E461" s="272"/>
      <c r="F461" s="273"/>
      <c r="G461" s="272"/>
      <c r="H461" s="273"/>
      <c r="I461" s="272"/>
    </row>
    <row r="462" spans="1:9" x14ac:dyDescent="0.2">
      <c r="A462" s="268" t="s">
        <v>62</v>
      </c>
      <c r="B462" s="269" t="str">
        <f>B19</f>
        <v>* Ulica: Zatonska - odvojak 11 (oznaka ZAT-O11)</v>
      </c>
      <c r="C462" s="270" t="s">
        <v>3</v>
      </c>
      <c r="D462" s="271">
        <f>'ULAZNI PODACI'!H32</f>
        <v>3</v>
      </c>
      <c r="E462" s="272"/>
      <c r="F462" s="273"/>
      <c r="G462" s="272"/>
      <c r="H462" s="273"/>
      <c r="I462" s="272"/>
    </row>
    <row r="463" spans="1:9" x14ac:dyDescent="0.2">
      <c r="A463" s="268" t="s">
        <v>63</v>
      </c>
      <c r="B463" s="269" t="str">
        <f>B20</f>
        <v>* Ulica: Zatonska - odvojak 12 (oznaka ZAT-O12)</v>
      </c>
      <c r="C463" s="270" t="s">
        <v>3</v>
      </c>
      <c r="D463" s="271">
        <f>'ULAZNI PODACI'!H33</f>
        <v>4</v>
      </c>
      <c r="E463" s="272"/>
      <c r="F463" s="273"/>
      <c r="G463" s="272"/>
      <c r="H463" s="273"/>
      <c r="I463" s="272"/>
    </row>
    <row r="464" spans="1:9" x14ac:dyDescent="0.2">
      <c r="A464" s="268" t="s">
        <v>64</v>
      </c>
      <c r="B464" s="269" t="str">
        <f>B21</f>
        <v>* Ulica: Zatonska - odvojak 13 (oznaka ZAT-O13)</v>
      </c>
      <c r="C464" s="270" t="s">
        <v>3</v>
      </c>
      <c r="D464" s="271">
        <f>'ULAZNI PODACI'!H34</f>
        <v>3</v>
      </c>
      <c r="E464" s="272"/>
      <c r="F464" s="273"/>
      <c r="G464" s="272"/>
      <c r="H464" s="273"/>
      <c r="I464" s="272"/>
    </row>
    <row r="465" spans="1:9" x14ac:dyDescent="0.2">
      <c r="A465" s="268" t="s">
        <v>65</v>
      </c>
      <c r="B465" s="269" t="str">
        <f>B22</f>
        <v>* Ulica: Zatonska - odvojak 14 (oznaka ZAT-O14)</v>
      </c>
      <c r="C465" s="270" t="s">
        <v>3</v>
      </c>
      <c r="D465" s="271">
        <f>'ULAZNI PODACI'!H35</f>
        <v>4</v>
      </c>
      <c r="E465" s="272"/>
      <c r="F465" s="273"/>
      <c r="G465" s="272"/>
      <c r="H465" s="273"/>
      <c r="I465" s="272"/>
    </row>
    <row r="466" spans="1:9" x14ac:dyDescent="0.2">
      <c r="A466" s="268" t="s">
        <v>66</v>
      </c>
      <c r="B466" s="269" t="str">
        <f>B23</f>
        <v>* Ulica: Zatonska - odvojak 15 (oznaka ZAT-O15)</v>
      </c>
      <c r="C466" s="270" t="s">
        <v>3</v>
      </c>
      <c r="D466" s="271">
        <f>'ULAZNI PODACI'!H36</f>
        <v>5</v>
      </c>
      <c r="E466" s="272"/>
      <c r="F466" s="273"/>
      <c r="G466" s="272"/>
      <c r="H466" s="273"/>
      <c r="I466" s="272"/>
    </row>
    <row r="467" spans="1:9" x14ac:dyDescent="0.2">
      <c r="A467" s="268" t="s">
        <v>67</v>
      </c>
      <c r="B467" s="269" t="str">
        <f>B24</f>
        <v>* Ulica: Zatonska - odvojak 16 (oznaka ZAT-O16)</v>
      </c>
      <c r="C467" s="270" t="s">
        <v>3</v>
      </c>
      <c r="D467" s="271">
        <f>'ULAZNI PODACI'!H37</f>
        <v>11</v>
      </c>
      <c r="E467" s="272"/>
      <c r="F467" s="273"/>
      <c r="G467" s="272"/>
      <c r="H467" s="273"/>
      <c r="I467" s="272"/>
    </row>
    <row r="468" spans="1:9" x14ac:dyDescent="0.2">
      <c r="A468" s="268" t="s">
        <v>5</v>
      </c>
      <c r="B468" s="269" t="str">
        <f>B25</f>
        <v>* Ulica: Ante Starčevića i Lička - odvojci (oznaka POL)</v>
      </c>
      <c r="C468" s="270" t="s">
        <v>3</v>
      </c>
      <c r="D468" s="271">
        <f>'ULAZNI PODACI'!H38</f>
        <v>0</v>
      </c>
      <c r="E468" s="272"/>
      <c r="F468" s="273"/>
      <c r="G468" s="272"/>
      <c r="H468" s="273"/>
      <c r="I468" s="272"/>
    </row>
    <row r="469" spans="1:9" x14ac:dyDescent="0.2">
      <c r="A469" s="268" t="s">
        <v>68</v>
      </c>
      <c r="B469" s="269" t="str">
        <f>B26</f>
        <v>* Ulica: Prve primorske čete - odvojak (oznaka PPČ)</v>
      </c>
      <c r="C469" s="270" t="s">
        <v>3</v>
      </c>
      <c r="D469" s="271">
        <f>'ULAZNI PODACI'!H39</f>
        <v>0</v>
      </c>
      <c r="E469" s="272"/>
      <c r="F469" s="273"/>
      <c r="G469" s="272"/>
      <c r="H469" s="273"/>
      <c r="I469" s="272"/>
    </row>
    <row r="470" spans="1:9" x14ac:dyDescent="0.2">
      <c r="A470" s="268" t="s">
        <v>69</v>
      </c>
      <c r="B470" s="269" t="str">
        <f>B27</f>
        <v>* Ulica: Ruđera Boškovića - odvojak 1 (oznaka RB-O1)</v>
      </c>
      <c r="C470" s="270" t="s">
        <v>3</v>
      </c>
      <c r="D470" s="271">
        <f>'ULAZNI PODACI'!H40</f>
        <v>3</v>
      </c>
      <c r="E470" s="272"/>
      <c r="F470" s="273"/>
      <c r="G470" s="272"/>
      <c r="H470" s="273"/>
      <c r="I470" s="272"/>
    </row>
    <row r="471" spans="1:9" x14ac:dyDescent="0.2">
      <c r="A471" s="268" t="s">
        <v>70</v>
      </c>
      <c r="B471" s="269" t="str">
        <f>B28</f>
        <v>* Ulica: Ruđera Boškovića - odvojak 2 (oznaka RB-O2)</v>
      </c>
      <c r="C471" s="270" t="s">
        <v>3</v>
      </c>
      <c r="D471" s="271">
        <f>'ULAZNI PODACI'!H41</f>
        <v>3</v>
      </c>
      <c r="E471" s="272"/>
      <c r="F471" s="273"/>
      <c r="G471" s="272"/>
      <c r="H471" s="273"/>
      <c r="I471" s="272"/>
    </row>
    <row r="472" spans="1:9" x14ac:dyDescent="0.2">
      <c r="A472" s="268" t="s">
        <v>71</v>
      </c>
      <c r="B472" s="269" t="str">
        <f>B29</f>
        <v>* Ulica: Ljudevita Gaja (oznaka LJG)</v>
      </c>
      <c r="C472" s="270" t="s">
        <v>3</v>
      </c>
      <c r="D472" s="271">
        <f>'ULAZNI PODACI'!H42</f>
        <v>0</v>
      </c>
      <c r="E472" s="272"/>
      <c r="F472" s="273"/>
      <c r="G472" s="272"/>
      <c r="H472" s="273"/>
      <c r="I472" s="272"/>
    </row>
    <row r="473" spans="1:9" x14ac:dyDescent="0.2">
      <c r="A473" s="268" t="s">
        <v>228</v>
      </c>
      <c r="B473" s="269" t="str">
        <f>B30</f>
        <v>* Ulica: J.Š. Akabe - odvojak (oznaka JŠA-O)</v>
      </c>
      <c r="C473" s="270" t="s">
        <v>3</v>
      </c>
      <c r="D473" s="271">
        <f>'ULAZNI PODACI'!H43</f>
        <v>0</v>
      </c>
      <c r="E473" s="272"/>
      <c r="F473" s="273"/>
      <c r="G473" s="272"/>
      <c r="H473" s="273"/>
      <c r="I473" s="272"/>
    </row>
    <row r="474" spans="1:9" x14ac:dyDescent="0.2">
      <c r="A474" s="268" t="s">
        <v>229</v>
      </c>
      <c r="B474" s="269" t="str">
        <f>B31</f>
        <v>* Ulica: Miroslava Krleže - odvojak (oznaka MK-O)</v>
      </c>
      <c r="C474" s="270" t="s">
        <v>3</v>
      </c>
      <c r="D474" s="271">
        <f>'ULAZNI PODACI'!H44</f>
        <v>7</v>
      </c>
      <c r="E474" s="272"/>
      <c r="F474" s="273"/>
      <c r="G474" s="272"/>
      <c r="H474" s="273"/>
      <c r="I474" s="272"/>
    </row>
    <row r="475" spans="1:9" x14ac:dyDescent="0.2">
      <c r="A475" s="268" t="s">
        <v>230</v>
      </c>
      <c r="B475" s="269" t="str">
        <f>B32</f>
        <v>* Ulica: Lička - odvojak (oznaka LIČ-O)</v>
      </c>
      <c r="C475" s="270" t="s">
        <v>3</v>
      </c>
      <c r="D475" s="271">
        <f>'ULAZNI PODACI'!H45</f>
        <v>0</v>
      </c>
      <c r="E475" s="272"/>
      <c r="F475" s="273"/>
      <c r="G475" s="272"/>
      <c r="H475" s="273"/>
      <c r="I475" s="272"/>
    </row>
    <row r="476" spans="1:9" x14ac:dyDescent="0.2">
      <c r="A476" s="268" t="s">
        <v>267</v>
      </c>
      <c r="B476" s="269" t="str">
        <f>B33</f>
        <v>* Ulica: Obrove - odvojak (oznaka OBR-O)</v>
      </c>
      <c r="C476" s="270" t="s">
        <v>3</v>
      </c>
      <c r="D476" s="271">
        <f>'ULAZNI PODACI'!H46</f>
        <v>0</v>
      </c>
      <c r="E476" s="272"/>
      <c r="F476" s="273"/>
      <c r="G476" s="272"/>
      <c r="H476" s="273"/>
      <c r="I476" s="272"/>
    </row>
    <row r="477" spans="1:9" x14ac:dyDescent="0.2">
      <c r="A477" s="268" t="s">
        <v>292</v>
      </c>
      <c r="B477" s="269" t="str">
        <f>B34</f>
        <v>* Ulica: ostalo, raskrižja (oznaka OST)</v>
      </c>
      <c r="C477" s="270" t="s">
        <v>3</v>
      </c>
      <c r="D477" s="271">
        <f>'ULAZNI PODACI'!H47</f>
        <v>5</v>
      </c>
      <c r="E477" s="272"/>
      <c r="F477" s="273"/>
      <c r="G477" s="272"/>
      <c r="H477" s="273"/>
      <c r="I477" s="272"/>
    </row>
    <row r="478" spans="1:9" x14ac:dyDescent="0.2">
      <c r="B478" s="279"/>
      <c r="C478" s="277"/>
      <c r="D478" s="277"/>
    </row>
    <row r="479" spans="1:9" x14ac:dyDescent="0.2">
      <c r="B479" s="279"/>
      <c r="C479" s="277"/>
      <c r="D479" s="277"/>
    </row>
    <row r="480" spans="1:9" ht="25.5" x14ac:dyDescent="0.2">
      <c r="A480" s="179" t="s">
        <v>100</v>
      </c>
      <c r="B480" s="279" t="s">
        <v>243</v>
      </c>
      <c r="C480" s="277"/>
      <c r="D480" s="277"/>
    </row>
    <row r="481" spans="1:9" ht="63.75" customHeight="1" x14ac:dyDescent="0.2">
      <c r="B481" s="286" t="s">
        <v>258</v>
      </c>
      <c r="C481" s="277"/>
      <c r="D481" s="277"/>
    </row>
    <row r="482" spans="1:9" x14ac:dyDescent="0.2">
      <c r="B482" s="297"/>
      <c r="C482" s="277"/>
      <c r="D482" s="277"/>
    </row>
    <row r="483" spans="1:9" x14ac:dyDescent="0.2">
      <c r="B483" s="288"/>
      <c r="C483" s="277"/>
      <c r="D483" s="277"/>
    </row>
    <row r="484" spans="1:9" x14ac:dyDescent="0.2">
      <c r="B484" s="289" t="s">
        <v>58</v>
      </c>
      <c r="C484" s="277"/>
      <c r="D484" s="277"/>
    </row>
    <row r="485" spans="1:9" x14ac:dyDescent="0.2">
      <c r="B485" s="291"/>
      <c r="C485" s="277"/>
      <c r="D485" s="277"/>
    </row>
    <row r="486" spans="1:9" x14ac:dyDescent="0.2">
      <c r="B486" s="295"/>
      <c r="C486" s="277"/>
      <c r="D486" s="277"/>
    </row>
    <row r="487" spans="1:9" x14ac:dyDescent="0.2">
      <c r="B487" s="296" t="s">
        <v>42</v>
      </c>
      <c r="C487" s="277"/>
      <c r="D487" s="277"/>
    </row>
    <row r="488" spans="1:9" x14ac:dyDescent="0.2">
      <c r="B488" s="282" t="s">
        <v>4</v>
      </c>
      <c r="C488" s="264" t="s">
        <v>3</v>
      </c>
      <c r="D488" s="265">
        <f>SUM(D489:D506)</f>
        <v>18</v>
      </c>
      <c r="E488" s="266"/>
      <c r="F488" s="267"/>
      <c r="G488" s="267"/>
      <c r="H488" s="267"/>
      <c r="I488" s="266"/>
    </row>
    <row r="489" spans="1:9" x14ac:dyDescent="0.2">
      <c r="A489" s="268" t="s">
        <v>60</v>
      </c>
      <c r="B489" s="269" t="str">
        <f>B17</f>
        <v>* Ulica: Zatonska - odvojak 9 (oznaka ZAT-O9)</v>
      </c>
      <c r="C489" s="270" t="s">
        <v>3</v>
      </c>
      <c r="D489" s="271">
        <f>'ULAZNI PODACI'!I30</f>
        <v>0</v>
      </c>
      <c r="E489" s="272"/>
      <c r="F489" s="273"/>
      <c r="G489" s="272"/>
      <c r="H489" s="273"/>
      <c r="I489" s="272"/>
    </row>
    <row r="490" spans="1:9" x14ac:dyDescent="0.2">
      <c r="A490" s="268" t="s">
        <v>61</v>
      </c>
      <c r="B490" s="269" t="str">
        <f>B18</f>
        <v>* Ulica: Zatonska - odvojak 10 (oznaka ZAT-O10)</v>
      </c>
      <c r="C490" s="270" t="s">
        <v>3</v>
      </c>
      <c r="D490" s="271">
        <f>'ULAZNI PODACI'!I31</f>
        <v>0</v>
      </c>
      <c r="E490" s="272"/>
      <c r="F490" s="273"/>
      <c r="G490" s="272"/>
      <c r="H490" s="273"/>
      <c r="I490" s="272"/>
    </row>
    <row r="491" spans="1:9" x14ac:dyDescent="0.2">
      <c r="A491" s="268" t="s">
        <v>62</v>
      </c>
      <c r="B491" s="269" t="str">
        <f>B19</f>
        <v>* Ulica: Zatonska - odvojak 11 (oznaka ZAT-O11)</v>
      </c>
      <c r="C491" s="270" t="s">
        <v>3</v>
      </c>
      <c r="D491" s="271">
        <f>'ULAZNI PODACI'!I32</f>
        <v>0</v>
      </c>
      <c r="E491" s="272"/>
      <c r="F491" s="273"/>
      <c r="G491" s="272"/>
      <c r="H491" s="273"/>
      <c r="I491" s="272"/>
    </row>
    <row r="492" spans="1:9" x14ac:dyDescent="0.2">
      <c r="A492" s="268" t="s">
        <v>63</v>
      </c>
      <c r="B492" s="269" t="str">
        <f>B20</f>
        <v>* Ulica: Zatonska - odvojak 12 (oznaka ZAT-O12)</v>
      </c>
      <c r="C492" s="270" t="s">
        <v>3</v>
      </c>
      <c r="D492" s="271">
        <f>'ULAZNI PODACI'!I33</f>
        <v>0</v>
      </c>
      <c r="E492" s="272"/>
      <c r="F492" s="273"/>
      <c r="G492" s="272"/>
      <c r="H492" s="273"/>
      <c r="I492" s="272"/>
    </row>
    <row r="493" spans="1:9" x14ac:dyDescent="0.2">
      <c r="A493" s="268" t="s">
        <v>64</v>
      </c>
      <c r="B493" s="269" t="str">
        <f>B21</f>
        <v>* Ulica: Zatonska - odvojak 13 (oznaka ZAT-O13)</v>
      </c>
      <c r="C493" s="270" t="s">
        <v>3</v>
      </c>
      <c r="D493" s="271">
        <f>'ULAZNI PODACI'!I34</f>
        <v>0</v>
      </c>
      <c r="E493" s="272"/>
      <c r="F493" s="273"/>
      <c r="G493" s="272"/>
      <c r="H493" s="273"/>
      <c r="I493" s="272"/>
    </row>
    <row r="494" spans="1:9" x14ac:dyDescent="0.2">
      <c r="A494" s="268" t="s">
        <v>65</v>
      </c>
      <c r="B494" s="269" t="str">
        <f>B22</f>
        <v>* Ulica: Zatonska - odvojak 14 (oznaka ZAT-O14)</v>
      </c>
      <c r="C494" s="270" t="s">
        <v>3</v>
      </c>
      <c r="D494" s="271">
        <f>'ULAZNI PODACI'!I35</f>
        <v>0</v>
      </c>
      <c r="E494" s="272"/>
      <c r="F494" s="273"/>
      <c r="G494" s="272"/>
      <c r="H494" s="273"/>
      <c r="I494" s="272"/>
    </row>
    <row r="495" spans="1:9" x14ac:dyDescent="0.2">
      <c r="A495" s="268" t="s">
        <v>66</v>
      </c>
      <c r="B495" s="269" t="str">
        <f>B23</f>
        <v>* Ulica: Zatonska - odvojak 15 (oznaka ZAT-O15)</v>
      </c>
      <c r="C495" s="270" t="s">
        <v>3</v>
      </c>
      <c r="D495" s="271">
        <f>'ULAZNI PODACI'!I36</f>
        <v>0</v>
      </c>
      <c r="E495" s="272"/>
      <c r="F495" s="273"/>
      <c r="G495" s="272"/>
      <c r="H495" s="273"/>
      <c r="I495" s="272"/>
    </row>
    <row r="496" spans="1:9" x14ac:dyDescent="0.2">
      <c r="A496" s="268" t="s">
        <v>67</v>
      </c>
      <c r="B496" s="269" t="str">
        <f>B24</f>
        <v>* Ulica: Zatonska - odvojak 16 (oznaka ZAT-O16)</v>
      </c>
      <c r="C496" s="270" t="s">
        <v>3</v>
      </c>
      <c r="D496" s="271">
        <f>'ULAZNI PODACI'!I37</f>
        <v>0</v>
      </c>
      <c r="E496" s="272"/>
      <c r="F496" s="273"/>
      <c r="G496" s="272"/>
      <c r="H496" s="273"/>
      <c r="I496" s="272"/>
    </row>
    <row r="497" spans="1:9" x14ac:dyDescent="0.2">
      <c r="A497" s="268" t="s">
        <v>5</v>
      </c>
      <c r="B497" s="269" t="str">
        <f>B25</f>
        <v>* Ulica: Ante Starčevića i Lička - odvojci (oznaka POL)</v>
      </c>
      <c r="C497" s="270" t="s">
        <v>3</v>
      </c>
      <c r="D497" s="271">
        <f>'ULAZNI PODACI'!I38</f>
        <v>16</v>
      </c>
      <c r="E497" s="272"/>
      <c r="F497" s="273"/>
      <c r="G497" s="272"/>
      <c r="H497" s="273"/>
      <c r="I497" s="272"/>
    </row>
    <row r="498" spans="1:9" x14ac:dyDescent="0.2">
      <c r="A498" s="268" t="s">
        <v>68</v>
      </c>
      <c r="B498" s="269" t="str">
        <f>B26</f>
        <v>* Ulica: Prve primorske čete - odvojak (oznaka PPČ)</v>
      </c>
      <c r="C498" s="270" t="s">
        <v>3</v>
      </c>
      <c r="D498" s="271">
        <f>'ULAZNI PODACI'!I39</f>
        <v>2</v>
      </c>
      <c r="E498" s="272"/>
      <c r="F498" s="273"/>
      <c r="G498" s="272"/>
      <c r="H498" s="273"/>
      <c r="I498" s="272"/>
    </row>
    <row r="499" spans="1:9" x14ac:dyDescent="0.2">
      <c r="A499" s="268" t="s">
        <v>69</v>
      </c>
      <c r="B499" s="269" t="str">
        <f>B27</f>
        <v>* Ulica: Ruđera Boškovića - odvojak 1 (oznaka RB-O1)</v>
      </c>
      <c r="C499" s="270" t="s">
        <v>3</v>
      </c>
      <c r="D499" s="271">
        <f>'ULAZNI PODACI'!I40</f>
        <v>0</v>
      </c>
      <c r="E499" s="272"/>
      <c r="F499" s="273"/>
      <c r="G499" s="272"/>
      <c r="H499" s="273"/>
      <c r="I499" s="272"/>
    </row>
    <row r="500" spans="1:9" x14ac:dyDescent="0.2">
      <c r="A500" s="268" t="s">
        <v>70</v>
      </c>
      <c r="B500" s="269" t="str">
        <f>B28</f>
        <v>* Ulica: Ruđera Boškovića - odvojak 2 (oznaka RB-O2)</v>
      </c>
      <c r="C500" s="270" t="s">
        <v>3</v>
      </c>
      <c r="D500" s="271">
        <f>'ULAZNI PODACI'!I41</f>
        <v>0</v>
      </c>
      <c r="E500" s="272"/>
      <c r="F500" s="273"/>
      <c r="G500" s="272"/>
      <c r="H500" s="273"/>
      <c r="I500" s="272"/>
    </row>
    <row r="501" spans="1:9" x14ac:dyDescent="0.2">
      <c r="A501" s="268" t="s">
        <v>71</v>
      </c>
      <c r="B501" s="269" t="str">
        <f>B29</f>
        <v>* Ulica: Ljudevita Gaja (oznaka LJG)</v>
      </c>
      <c r="C501" s="270" t="s">
        <v>3</v>
      </c>
      <c r="D501" s="271">
        <f>'ULAZNI PODACI'!I42</f>
        <v>0</v>
      </c>
      <c r="E501" s="272"/>
      <c r="F501" s="273"/>
      <c r="G501" s="272"/>
      <c r="H501" s="273"/>
      <c r="I501" s="272"/>
    </row>
    <row r="502" spans="1:9" x14ac:dyDescent="0.2">
      <c r="A502" s="268" t="s">
        <v>228</v>
      </c>
      <c r="B502" s="269" t="str">
        <f>B30</f>
        <v>* Ulica: J.Š. Akabe - odvojak (oznaka JŠA-O)</v>
      </c>
      <c r="C502" s="270" t="s">
        <v>3</v>
      </c>
      <c r="D502" s="271">
        <f>'ULAZNI PODACI'!I43</f>
        <v>0</v>
      </c>
      <c r="E502" s="272"/>
      <c r="F502" s="273"/>
      <c r="G502" s="272"/>
      <c r="H502" s="273"/>
      <c r="I502" s="272"/>
    </row>
    <row r="503" spans="1:9" x14ac:dyDescent="0.2">
      <c r="A503" s="268" t="s">
        <v>229</v>
      </c>
      <c r="B503" s="269" t="str">
        <f>B31</f>
        <v>* Ulica: Miroslava Krleže - odvojak (oznaka MK-O)</v>
      </c>
      <c r="C503" s="270" t="s">
        <v>3</v>
      </c>
      <c r="D503" s="271">
        <f>'ULAZNI PODACI'!I44</f>
        <v>0</v>
      </c>
      <c r="E503" s="272"/>
      <c r="F503" s="273"/>
      <c r="G503" s="272"/>
      <c r="H503" s="273"/>
      <c r="I503" s="272"/>
    </row>
    <row r="504" spans="1:9" x14ac:dyDescent="0.2">
      <c r="A504" s="268" t="s">
        <v>230</v>
      </c>
      <c r="B504" s="269" t="str">
        <f>B32</f>
        <v>* Ulica: Lička - odvojak (oznaka LIČ-O)</v>
      </c>
      <c r="C504" s="270" t="s">
        <v>3</v>
      </c>
      <c r="D504" s="271">
        <f>'ULAZNI PODACI'!I45</f>
        <v>0</v>
      </c>
      <c r="E504" s="272"/>
      <c r="F504" s="273"/>
      <c r="G504" s="272"/>
      <c r="H504" s="273"/>
      <c r="I504" s="272"/>
    </row>
    <row r="505" spans="1:9" x14ac:dyDescent="0.2">
      <c r="A505" s="268" t="s">
        <v>267</v>
      </c>
      <c r="B505" s="269" t="str">
        <f>B33</f>
        <v>* Ulica: Obrove - odvojak (oznaka OBR-O)</v>
      </c>
      <c r="C505" s="270" t="s">
        <v>3</v>
      </c>
      <c r="D505" s="271">
        <f>'ULAZNI PODACI'!I46</f>
        <v>0</v>
      </c>
      <c r="E505" s="272"/>
      <c r="F505" s="273"/>
      <c r="G505" s="272"/>
      <c r="H505" s="273"/>
      <c r="I505" s="272"/>
    </row>
    <row r="506" spans="1:9" x14ac:dyDescent="0.2">
      <c r="A506" s="268" t="s">
        <v>292</v>
      </c>
      <c r="B506" s="269" t="str">
        <f>B34</f>
        <v>* Ulica: ostalo, raskrižja (oznaka OST)</v>
      </c>
      <c r="C506" s="270" t="s">
        <v>3</v>
      </c>
      <c r="D506" s="271">
        <f>'ULAZNI PODACI'!I47</f>
        <v>0</v>
      </c>
      <c r="E506" s="272"/>
      <c r="F506" s="273"/>
      <c r="G506" s="272"/>
      <c r="H506" s="273"/>
      <c r="I506" s="272"/>
    </row>
    <row r="507" spans="1:9" x14ac:dyDescent="0.2">
      <c r="B507" s="279"/>
      <c r="C507" s="277"/>
      <c r="D507" s="277"/>
    </row>
    <row r="508" spans="1:9" x14ac:dyDescent="0.2">
      <c r="B508" s="279"/>
      <c r="C508" s="277"/>
      <c r="D508" s="277"/>
    </row>
    <row r="509" spans="1:9" ht="25.5" x14ac:dyDescent="0.2">
      <c r="A509" s="179" t="s">
        <v>101</v>
      </c>
      <c r="B509" s="279" t="s">
        <v>244</v>
      </c>
      <c r="C509" s="277"/>
      <c r="D509" s="277"/>
    </row>
    <row r="510" spans="1:9" ht="51" x14ac:dyDescent="0.2">
      <c r="B510" s="286" t="s">
        <v>259</v>
      </c>
      <c r="C510" s="277"/>
      <c r="D510" s="277"/>
    </row>
    <row r="511" spans="1:9" x14ac:dyDescent="0.2">
      <c r="B511" s="297"/>
      <c r="C511" s="277"/>
      <c r="D511" s="277"/>
    </row>
    <row r="512" spans="1:9" x14ac:dyDescent="0.2">
      <c r="B512" s="288"/>
      <c r="C512" s="277"/>
      <c r="D512" s="277"/>
    </row>
    <row r="513" spans="1:9" x14ac:dyDescent="0.2">
      <c r="B513" s="289" t="s">
        <v>124</v>
      </c>
      <c r="C513" s="277"/>
      <c r="D513" s="277"/>
    </row>
    <row r="514" spans="1:9" x14ac:dyDescent="0.2">
      <c r="B514" s="298" t="s">
        <v>4</v>
      </c>
      <c r="C514" s="264" t="s">
        <v>3</v>
      </c>
      <c r="D514" s="265">
        <f>SUM(D515:D532)</f>
        <v>4</v>
      </c>
      <c r="E514" s="266"/>
      <c r="F514" s="267"/>
      <c r="G514" s="267"/>
      <c r="H514" s="267"/>
      <c r="I514" s="266"/>
    </row>
    <row r="515" spans="1:9" x14ac:dyDescent="0.2">
      <c r="A515" s="268" t="s">
        <v>60</v>
      </c>
      <c r="B515" s="269" t="str">
        <f>B17</f>
        <v>* Ulica: Zatonska - odvojak 9 (oznaka ZAT-O9)</v>
      </c>
      <c r="C515" s="270" t="s">
        <v>3</v>
      </c>
      <c r="D515" s="271">
        <f>'ULAZNI PODACI'!J30</f>
        <v>0</v>
      </c>
      <c r="E515" s="272"/>
      <c r="F515" s="273"/>
      <c r="G515" s="272"/>
      <c r="H515" s="273"/>
      <c r="I515" s="272"/>
    </row>
    <row r="516" spans="1:9" x14ac:dyDescent="0.2">
      <c r="A516" s="268" t="s">
        <v>61</v>
      </c>
      <c r="B516" s="269" t="str">
        <f>B18</f>
        <v>* Ulica: Zatonska - odvojak 10 (oznaka ZAT-O10)</v>
      </c>
      <c r="C516" s="270" t="s">
        <v>3</v>
      </c>
      <c r="D516" s="271">
        <f>'ULAZNI PODACI'!J31</f>
        <v>0</v>
      </c>
      <c r="E516" s="272"/>
      <c r="F516" s="273"/>
      <c r="G516" s="272"/>
      <c r="H516" s="273"/>
      <c r="I516" s="272"/>
    </row>
    <row r="517" spans="1:9" x14ac:dyDescent="0.2">
      <c r="A517" s="268" t="s">
        <v>62</v>
      </c>
      <c r="B517" s="269" t="str">
        <f>B19</f>
        <v>* Ulica: Zatonska - odvojak 11 (oznaka ZAT-O11)</v>
      </c>
      <c r="C517" s="270" t="s">
        <v>3</v>
      </c>
      <c r="D517" s="271">
        <f>'ULAZNI PODACI'!J32</f>
        <v>0</v>
      </c>
      <c r="E517" s="272"/>
      <c r="F517" s="273"/>
      <c r="G517" s="272"/>
      <c r="H517" s="273"/>
      <c r="I517" s="272"/>
    </row>
    <row r="518" spans="1:9" x14ac:dyDescent="0.2">
      <c r="A518" s="268" t="s">
        <v>63</v>
      </c>
      <c r="B518" s="269" t="str">
        <f>B20</f>
        <v>* Ulica: Zatonska - odvojak 12 (oznaka ZAT-O12)</v>
      </c>
      <c r="C518" s="270" t="s">
        <v>3</v>
      </c>
      <c r="D518" s="271">
        <f>'ULAZNI PODACI'!J33</f>
        <v>0</v>
      </c>
      <c r="E518" s="272"/>
      <c r="F518" s="273"/>
      <c r="G518" s="272"/>
      <c r="H518" s="273"/>
      <c r="I518" s="272"/>
    </row>
    <row r="519" spans="1:9" x14ac:dyDescent="0.2">
      <c r="A519" s="268" t="s">
        <v>64</v>
      </c>
      <c r="B519" s="269" t="str">
        <f>B21</f>
        <v>* Ulica: Zatonska - odvojak 13 (oznaka ZAT-O13)</v>
      </c>
      <c r="C519" s="270" t="s">
        <v>3</v>
      </c>
      <c r="D519" s="271">
        <f>'ULAZNI PODACI'!J34</f>
        <v>0</v>
      </c>
      <c r="E519" s="272"/>
      <c r="F519" s="273"/>
      <c r="G519" s="272"/>
      <c r="H519" s="273"/>
      <c r="I519" s="272"/>
    </row>
    <row r="520" spans="1:9" x14ac:dyDescent="0.2">
      <c r="A520" s="268" t="s">
        <v>65</v>
      </c>
      <c r="B520" s="269" t="str">
        <f>B22</f>
        <v>* Ulica: Zatonska - odvojak 14 (oznaka ZAT-O14)</v>
      </c>
      <c r="C520" s="270" t="s">
        <v>3</v>
      </c>
      <c r="D520" s="271">
        <f>'ULAZNI PODACI'!J35</f>
        <v>0</v>
      </c>
      <c r="E520" s="272"/>
      <c r="F520" s="273"/>
      <c r="G520" s="272"/>
      <c r="H520" s="273"/>
      <c r="I520" s="272"/>
    </row>
    <row r="521" spans="1:9" x14ac:dyDescent="0.2">
      <c r="A521" s="268" t="s">
        <v>66</v>
      </c>
      <c r="B521" s="269" t="str">
        <f>B23</f>
        <v>* Ulica: Zatonska - odvojak 15 (oznaka ZAT-O15)</v>
      </c>
      <c r="C521" s="270" t="s">
        <v>3</v>
      </c>
      <c r="D521" s="271">
        <f>'ULAZNI PODACI'!J36</f>
        <v>0</v>
      </c>
      <c r="E521" s="272"/>
      <c r="F521" s="273"/>
      <c r="G521" s="272"/>
      <c r="H521" s="273"/>
      <c r="I521" s="272"/>
    </row>
    <row r="522" spans="1:9" x14ac:dyDescent="0.2">
      <c r="A522" s="268" t="s">
        <v>67</v>
      </c>
      <c r="B522" s="269" t="str">
        <f>B24</f>
        <v>* Ulica: Zatonska - odvojak 16 (oznaka ZAT-O16)</v>
      </c>
      <c r="C522" s="270" t="s">
        <v>3</v>
      </c>
      <c r="D522" s="271">
        <f>'ULAZNI PODACI'!J37</f>
        <v>0</v>
      </c>
      <c r="E522" s="272"/>
      <c r="F522" s="273"/>
      <c r="G522" s="272"/>
      <c r="H522" s="273"/>
      <c r="I522" s="272"/>
    </row>
    <row r="523" spans="1:9" x14ac:dyDescent="0.2">
      <c r="A523" s="268" t="s">
        <v>5</v>
      </c>
      <c r="B523" s="269" t="str">
        <f>B25</f>
        <v>* Ulica: Ante Starčevića i Lička - odvojci (oznaka POL)</v>
      </c>
      <c r="C523" s="270" t="s">
        <v>3</v>
      </c>
      <c r="D523" s="271">
        <f>'ULAZNI PODACI'!J38</f>
        <v>0</v>
      </c>
      <c r="E523" s="272"/>
      <c r="F523" s="273"/>
      <c r="G523" s="272"/>
      <c r="H523" s="273"/>
      <c r="I523" s="272"/>
    </row>
    <row r="524" spans="1:9" x14ac:dyDescent="0.2">
      <c r="A524" s="268" t="s">
        <v>68</v>
      </c>
      <c r="B524" s="269" t="str">
        <f>B26</f>
        <v>* Ulica: Prve primorske čete - odvojak (oznaka PPČ)</v>
      </c>
      <c r="C524" s="270" t="s">
        <v>3</v>
      </c>
      <c r="D524" s="271">
        <f>'ULAZNI PODACI'!J39</f>
        <v>4</v>
      </c>
      <c r="E524" s="272"/>
      <c r="F524" s="273"/>
      <c r="G524" s="272"/>
      <c r="H524" s="273"/>
      <c r="I524" s="272"/>
    </row>
    <row r="525" spans="1:9" x14ac:dyDescent="0.2">
      <c r="A525" s="268" t="s">
        <v>69</v>
      </c>
      <c r="B525" s="269" t="str">
        <f>B27</f>
        <v>* Ulica: Ruđera Boškovića - odvojak 1 (oznaka RB-O1)</v>
      </c>
      <c r="C525" s="270" t="s">
        <v>3</v>
      </c>
      <c r="D525" s="271">
        <f>'ULAZNI PODACI'!J40</f>
        <v>0</v>
      </c>
      <c r="E525" s="272"/>
      <c r="F525" s="273"/>
      <c r="G525" s="272"/>
      <c r="H525" s="273"/>
      <c r="I525" s="272"/>
    </row>
    <row r="526" spans="1:9" x14ac:dyDescent="0.2">
      <c r="A526" s="268" t="s">
        <v>70</v>
      </c>
      <c r="B526" s="269" t="str">
        <f>B28</f>
        <v>* Ulica: Ruđera Boškovića - odvojak 2 (oznaka RB-O2)</v>
      </c>
      <c r="C526" s="270" t="s">
        <v>3</v>
      </c>
      <c r="D526" s="271">
        <f>'ULAZNI PODACI'!J41</f>
        <v>0</v>
      </c>
      <c r="E526" s="272"/>
      <c r="F526" s="273"/>
      <c r="G526" s="272"/>
      <c r="H526" s="273"/>
      <c r="I526" s="272"/>
    </row>
    <row r="527" spans="1:9" x14ac:dyDescent="0.2">
      <c r="A527" s="268" t="s">
        <v>71</v>
      </c>
      <c r="B527" s="269" t="str">
        <f>B29</f>
        <v>* Ulica: Ljudevita Gaja (oznaka LJG)</v>
      </c>
      <c r="C527" s="270" t="s">
        <v>3</v>
      </c>
      <c r="D527" s="271">
        <f>'ULAZNI PODACI'!J42</f>
        <v>0</v>
      </c>
      <c r="E527" s="272"/>
      <c r="F527" s="273"/>
      <c r="G527" s="272"/>
      <c r="H527" s="273"/>
      <c r="I527" s="272"/>
    </row>
    <row r="528" spans="1:9" x14ac:dyDescent="0.2">
      <c r="A528" s="268" t="s">
        <v>228</v>
      </c>
      <c r="B528" s="269" t="str">
        <f>B30</f>
        <v>* Ulica: J.Š. Akabe - odvojak (oznaka JŠA-O)</v>
      </c>
      <c r="C528" s="270" t="s">
        <v>3</v>
      </c>
      <c r="D528" s="271">
        <f>'ULAZNI PODACI'!J43</f>
        <v>0</v>
      </c>
      <c r="E528" s="272"/>
      <c r="F528" s="273"/>
      <c r="G528" s="272"/>
      <c r="H528" s="273"/>
      <c r="I528" s="272"/>
    </row>
    <row r="529" spans="1:9" x14ac:dyDescent="0.2">
      <c r="A529" s="268" t="s">
        <v>229</v>
      </c>
      <c r="B529" s="269" t="str">
        <f>B31</f>
        <v>* Ulica: Miroslava Krleže - odvojak (oznaka MK-O)</v>
      </c>
      <c r="C529" s="270" t="s">
        <v>3</v>
      </c>
      <c r="D529" s="271">
        <f>'ULAZNI PODACI'!J44</f>
        <v>0</v>
      </c>
      <c r="E529" s="272"/>
      <c r="F529" s="273"/>
      <c r="G529" s="272"/>
      <c r="H529" s="273"/>
      <c r="I529" s="272"/>
    </row>
    <row r="530" spans="1:9" x14ac:dyDescent="0.2">
      <c r="A530" s="268" t="s">
        <v>230</v>
      </c>
      <c r="B530" s="269" t="str">
        <f>B32</f>
        <v>* Ulica: Lička - odvojak (oznaka LIČ-O)</v>
      </c>
      <c r="C530" s="270" t="s">
        <v>3</v>
      </c>
      <c r="D530" s="271">
        <f>'ULAZNI PODACI'!J45</f>
        <v>0</v>
      </c>
      <c r="E530" s="272"/>
      <c r="F530" s="273"/>
      <c r="G530" s="272"/>
      <c r="H530" s="273"/>
      <c r="I530" s="272"/>
    </row>
    <row r="531" spans="1:9" x14ac:dyDescent="0.2">
      <c r="A531" s="268" t="s">
        <v>267</v>
      </c>
      <c r="B531" s="269" t="str">
        <f>B33</f>
        <v>* Ulica: Obrove - odvojak (oznaka OBR-O)</v>
      </c>
      <c r="C531" s="270" t="s">
        <v>3</v>
      </c>
      <c r="D531" s="271">
        <f>'ULAZNI PODACI'!J46</f>
        <v>0</v>
      </c>
      <c r="E531" s="272"/>
      <c r="F531" s="273"/>
      <c r="G531" s="272"/>
      <c r="H531" s="273"/>
      <c r="I531" s="272"/>
    </row>
    <row r="532" spans="1:9" x14ac:dyDescent="0.2">
      <c r="A532" s="268" t="s">
        <v>292</v>
      </c>
      <c r="B532" s="269" t="str">
        <f>B34</f>
        <v>* Ulica: ostalo, raskrižja (oznaka OST)</v>
      </c>
      <c r="C532" s="270" t="s">
        <v>3</v>
      </c>
      <c r="D532" s="271">
        <f>'ULAZNI PODACI'!J47</f>
        <v>0</v>
      </c>
      <c r="E532" s="272"/>
      <c r="F532" s="273"/>
      <c r="G532" s="272"/>
      <c r="H532" s="273"/>
      <c r="I532" s="272"/>
    </row>
    <row r="533" spans="1:9" x14ac:dyDescent="0.2">
      <c r="B533" s="279"/>
      <c r="C533" s="277"/>
      <c r="D533" s="277"/>
    </row>
    <row r="534" spans="1:9" x14ac:dyDescent="0.2">
      <c r="B534" s="279"/>
      <c r="C534" s="277"/>
      <c r="D534" s="277"/>
    </row>
    <row r="535" spans="1:9" ht="38.25" x14ac:dyDescent="0.2">
      <c r="A535" s="179" t="s">
        <v>102</v>
      </c>
      <c r="B535" s="279" t="s">
        <v>245</v>
      </c>
      <c r="C535" s="277"/>
      <c r="D535" s="277"/>
    </row>
    <row r="536" spans="1:9" ht="89.25" customHeight="1" x14ac:dyDescent="0.2">
      <c r="B536" s="286" t="s">
        <v>260</v>
      </c>
      <c r="C536" s="277"/>
      <c r="D536" s="277"/>
    </row>
    <row r="537" spans="1:9" x14ac:dyDescent="0.2">
      <c r="B537" s="297"/>
      <c r="C537" s="277"/>
      <c r="D537" s="277"/>
    </row>
    <row r="538" spans="1:9" x14ac:dyDescent="0.2">
      <c r="B538" s="288"/>
      <c r="C538" s="277"/>
      <c r="D538" s="277"/>
    </row>
    <row r="539" spans="1:9" x14ac:dyDescent="0.2">
      <c r="B539" s="289" t="s">
        <v>124</v>
      </c>
      <c r="C539" s="277"/>
      <c r="D539" s="277"/>
    </row>
    <row r="540" spans="1:9" x14ac:dyDescent="0.2">
      <c r="B540" s="298" t="s">
        <v>4</v>
      </c>
      <c r="C540" s="264" t="s">
        <v>3</v>
      </c>
      <c r="D540" s="265">
        <f>SUM(D541:D558)</f>
        <v>5</v>
      </c>
      <c r="E540" s="266"/>
      <c r="F540" s="267"/>
      <c r="G540" s="267"/>
      <c r="H540" s="267"/>
      <c r="I540" s="266"/>
    </row>
    <row r="541" spans="1:9" x14ac:dyDescent="0.2">
      <c r="A541" s="268" t="s">
        <v>60</v>
      </c>
      <c r="B541" s="269" t="str">
        <f>B17</f>
        <v>* Ulica: Zatonska - odvojak 9 (oznaka ZAT-O9)</v>
      </c>
      <c r="C541" s="270" t="s">
        <v>3</v>
      </c>
      <c r="D541" s="271">
        <f>'ULAZNI PODACI'!K30</f>
        <v>0</v>
      </c>
      <c r="E541" s="272"/>
      <c r="F541" s="273"/>
      <c r="G541" s="272"/>
      <c r="H541" s="273"/>
      <c r="I541" s="272"/>
    </row>
    <row r="542" spans="1:9" x14ac:dyDescent="0.2">
      <c r="A542" s="268" t="s">
        <v>61</v>
      </c>
      <c r="B542" s="269" t="str">
        <f>B18</f>
        <v>* Ulica: Zatonska - odvojak 10 (oznaka ZAT-O10)</v>
      </c>
      <c r="C542" s="270" t="s">
        <v>3</v>
      </c>
      <c r="D542" s="271">
        <f>'ULAZNI PODACI'!K31</f>
        <v>0</v>
      </c>
      <c r="E542" s="272"/>
      <c r="F542" s="273"/>
      <c r="G542" s="272"/>
      <c r="H542" s="273"/>
      <c r="I542" s="272"/>
    </row>
    <row r="543" spans="1:9" x14ac:dyDescent="0.2">
      <c r="A543" s="268" t="s">
        <v>62</v>
      </c>
      <c r="B543" s="269" t="str">
        <f>B19</f>
        <v>* Ulica: Zatonska - odvojak 11 (oznaka ZAT-O11)</v>
      </c>
      <c r="C543" s="270" t="s">
        <v>3</v>
      </c>
      <c r="D543" s="271">
        <f>'ULAZNI PODACI'!K32</f>
        <v>0</v>
      </c>
      <c r="E543" s="272"/>
      <c r="F543" s="273"/>
      <c r="G543" s="272"/>
      <c r="H543" s="273"/>
      <c r="I543" s="272"/>
    </row>
    <row r="544" spans="1:9" x14ac:dyDescent="0.2">
      <c r="A544" s="268" t="s">
        <v>63</v>
      </c>
      <c r="B544" s="269" t="str">
        <f>B20</f>
        <v>* Ulica: Zatonska - odvojak 12 (oznaka ZAT-O12)</v>
      </c>
      <c r="C544" s="270" t="s">
        <v>3</v>
      </c>
      <c r="D544" s="271">
        <f>'ULAZNI PODACI'!K33</f>
        <v>0</v>
      </c>
      <c r="E544" s="272"/>
      <c r="F544" s="273"/>
      <c r="G544" s="272"/>
      <c r="H544" s="273"/>
      <c r="I544" s="272"/>
    </row>
    <row r="545" spans="1:9" x14ac:dyDescent="0.2">
      <c r="A545" s="268" t="s">
        <v>64</v>
      </c>
      <c r="B545" s="269" t="str">
        <f>B21</f>
        <v>* Ulica: Zatonska - odvojak 13 (oznaka ZAT-O13)</v>
      </c>
      <c r="C545" s="270" t="s">
        <v>3</v>
      </c>
      <c r="D545" s="271">
        <f>'ULAZNI PODACI'!K34</f>
        <v>0</v>
      </c>
      <c r="E545" s="272"/>
      <c r="F545" s="273"/>
      <c r="G545" s="272"/>
      <c r="H545" s="273"/>
      <c r="I545" s="272"/>
    </row>
    <row r="546" spans="1:9" x14ac:dyDescent="0.2">
      <c r="A546" s="268" t="s">
        <v>65</v>
      </c>
      <c r="B546" s="269" t="str">
        <f>B22</f>
        <v>* Ulica: Zatonska - odvojak 14 (oznaka ZAT-O14)</v>
      </c>
      <c r="C546" s="270" t="s">
        <v>3</v>
      </c>
      <c r="D546" s="271">
        <f>'ULAZNI PODACI'!K35</f>
        <v>0</v>
      </c>
      <c r="E546" s="272"/>
      <c r="F546" s="273"/>
      <c r="G546" s="272"/>
      <c r="H546" s="273"/>
      <c r="I546" s="272"/>
    </row>
    <row r="547" spans="1:9" x14ac:dyDescent="0.2">
      <c r="A547" s="268" t="s">
        <v>66</v>
      </c>
      <c r="B547" s="269" t="str">
        <f>B23</f>
        <v>* Ulica: Zatonska - odvojak 15 (oznaka ZAT-O15)</v>
      </c>
      <c r="C547" s="270" t="s">
        <v>3</v>
      </c>
      <c r="D547" s="271">
        <f>'ULAZNI PODACI'!K36</f>
        <v>0</v>
      </c>
      <c r="E547" s="272"/>
      <c r="F547" s="273"/>
      <c r="G547" s="272"/>
      <c r="H547" s="273"/>
      <c r="I547" s="272"/>
    </row>
    <row r="548" spans="1:9" x14ac:dyDescent="0.2">
      <c r="A548" s="268" t="s">
        <v>67</v>
      </c>
      <c r="B548" s="269" t="str">
        <f>B24</f>
        <v>* Ulica: Zatonska - odvojak 16 (oznaka ZAT-O16)</v>
      </c>
      <c r="C548" s="270" t="s">
        <v>3</v>
      </c>
      <c r="D548" s="271">
        <f>'ULAZNI PODACI'!K37</f>
        <v>0</v>
      </c>
      <c r="E548" s="272"/>
      <c r="F548" s="273"/>
      <c r="G548" s="272"/>
      <c r="H548" s="273"/>
      <c r="I548" s="272"/>
    </row>
    <row r="549" spans="1:9" x14ac:dyDescent="0.2">
      <c r="A549" s="268" t="s">
        <v>5</v>
      </c>
      <c r="B549" s="269" t="str">
        <f>B25</f>
        <v>* Ulica: Ante Starčevića i Lička - odvojci (oznaka POL)</v>
      </c>
      <c r="C549" s="270" t="s">
        <v>3</v>
      </c>
      <c r="D549" s="271">
        <f>'ULAZNI PODACI'!K38</f>
        <v>0</v>
      </c>
      <c r="E549" s="272"/>
      <c r="F549" s="273"/>
      <c r="G549" s="272"/>
      <c r="H549" s="273"/>
      <c r="I549" s="272"/>
    </row>
    <row r="550" spans="1:9" x14ac:dyDescent="0.2">
      <c r="A550" s="268" t="s">
        <v>68</v>
      </c>
      <c r="B550" s="269" t="str">
        <f>B26</f>
        <v>* Ulica: Prve primorske čete - odvojak (oznaka PPČ)</v>
      </c>
      <c r="C550" s="270" t="s">
        <v>3</v>
      </c>
      <c r="D550" s="271">
        <f>'ULAZNI PODACI'!K39</f>
        <v>0</v>
      </c>
      <c r="E550" s="272"/>
      <c r="F550" s="273"/>
      <c r="G550" s="272"/>
      <c r="H550" s="273"/>
      <c r="I550" s="272"/>
    </row>
    <row r="551" spans="1:9" x14ac:dyDescent="0.2">
      <c r="A551" s="268" t="s">
        <v>69</v>
      </c>
      <c r="B551" s="269" t="str">
        <f>B27</f>
        <v>* Ulica: Ruđera Boškovića - odvojak 1 (oznaka RB-O1)</v>
      </c>
      <c r="C551" s="270" t="s">
        <v>3</v>
      </c>
      <c r="D551" s="271">
        <f>'ULAZNI PODACI'!K40</f>
        <v>0</v>
      </c>
      <c r="E551" s="272"/>
      <c r="F551" s="273"/>
      <c r="G551" s="272"/>
      <c r="H551" s="273"/>
      <c r="I551" s="272"/>
    </row>
    <row r="552" spans="1:9" x14ac:dyDescent="0.2">
      <c r="A552" s="268" t="s">
        <v>70</v>
      </c>
      <c r="B552" s="269" t="str">
        <f>B28</f>
        <v>* Ulica: Ruđera Boškovića - odvojak 2 (oznaka RB-O2)</v>
      </c>
      <c r="C552" s="270" t="s">
        <v>3</v>
      </c>
      <c r="D552" s="271">
        <f>'ULAZNI PODACI'!K41</f>
        <v>0</v>
      </c>
      <c r="E552" s="272"/>
      <c r="F552" s="273"/>
      <c r="G552" s="272"/>
      <c r="H552" s="273"/>
      <c r="I552" s="272"/>
    </row>
    <row r="553" spans="1:9" x14ac:dyDescent="0.2">
      <c r="A553" s="268" t="s">
        <v>71</v>
      </c>
      <c r="B553" s="269" t="str">
        <f>B29</f>
        <v>* Ulica: Ljudevita Gaja (oznaka LJG)</v>
      </c>
      <c r="C553" s="270" t="s">
        <v>3</v>
      </c>
      <c r="D553" s="271">
        <v>5</v>
      </c>
      <c r="E553" s="272"/>
      <c r="F553" s="273"/>
      <c r="G553" s="272"/>
      <c r="H553" s="273"/>
      <c r="I553" s="272"/>
    </row>
    <row r="554" spans="1:9" x14ac:dyDescent="0.2">
      <c r="A554" s="268" t="s">
        <v>228</v>
      </c>
      <c r="B554" s="269" t="str">
        <f>B30</f>
        <v>* Ulica: J.Š. Akabe - odvojak (oznaka JŠA-O)</v>
      </c>
      <c r="C554" s="270" t="s">
        <v>3</v>
      </c>
      <c r="D554" s="271">
        <f>'ULAZNI PODACI'!K43</f>
        <v>0</v>
      </c>
      <c r="E554" s="272"/>
      <c r="F554" s="273"/>
      <c r="G554" s="272"/>
      <c r="H554" s="273"/>
      <c r="I554" s="272"/>
    </row>
    <row r="555" spans="1:9" x14ac:dyDescent="0.2">
      <c r="A555" s="268" t="s">
        <v>229</v>
      </c>
      <c r="B555" s="269" t="str">
        <f>B31</f>
        <v>* Ulica: Miroslava Krleže - odvojak (oznaka MK-O)</v>
      </c>
      <c r="C555" s="270" t="s">
        <v>3</v>
      </c>
      <c r="D555" s="271">
        <f>'ULAZNI PODACI'!K44</f>
        <v>0</v>
      </c>
      <c r="E555" s="272"/>
      <c r="F555" s="273"/>
      <c r="G555" s="272"/>
      <c r="H555" s="273"/>
      <c r="I555" s="272"/>
    </row>
    <row r="556" spans="1:9" x14ac:dyDescent="0.2">
      <c r="A556" s="268" t="s">
        <v>230</v>
      </c>
      <c r="B556" s="269" t="str">
        <f>B32</f>
        <v>* Ulica: Lička - odvojak (oznaka LIČ-O)</v>
      </c>
      <c r="C556" s="270" t="s">
        <v>3</v>
      </c>
      <c r="D556" s="271">
        <f>'ULAZNI PODACI'!K45</f>
        <v>0</v>
      </c>
      <c r="E556" s="272"/>
      <c r="F556" s="273"/>
      <c r="G556" s="272"/>
      <c r="H556" s="273"/>
      <c r="I556" s="272"/>
    </row>
    <row r="557" spans="1:9" x14ac:dyDescent="0.2">
      <c r="A557" s="268" t="s">
        <v>267</v>
      </c>
      <c r="B557" s="269" t="str">
        <f>B33</f>
        <v>* Ulica: Obrove - odvojak (oznaka OBR-O)</v>
      </c>
      <c r="C557" s="270" t="s">
        <v>3</v>
      </c>
      <c r="D557" s="271">
        <f>'ULAZNI PODACI'!K46</f>
        <v>0</v>
      </c>
      <c r="E557" s="272"/>
      <c r="F557" s="273"/>
      <c r="G557" s="272"/>
      <c r="H557" s="273"/>
      <c r="I557" s="272"/>
    </row>
    <row r="558" spans="1:9" x14ac:dyDescent="0.2">
      <c r="A558" s="268" t="s">
        <v>292</v>
      </c>
      <c r="B558" s="269" t="str">
        <f>B34</f>
        <v>* Ulica: ostalo, raskrižja (oznaka OST)</v>
      </c>
      <c r="C558" s="270" t="s">
        <v>3</v>
      </c>
      <c r="D558" s="271">
        <f>'ULAZNI PODACI'!K47</f>
        <v>0</v>
      </c>
      <c r="E558" s="272"/>
      <c r="F558" s="273"/>
      <c r="G558" s="272"/>
      <c r="H558" s="273"/>
      <c r="I558" s="272"/>
    </row>
    <row r="559" spans="1:9" x14ac:dyDescent="0.2">
      <c r="B559" s="279"/>
      <c r="C559" s="277"/>
      <c r="D559" s="277"/>
    </row>
    <row r="560" spans="1:9" x14ac:dyDescent="0.2">
      <c r="B560" s="279"/>
      <c r="C560" s="277"/>
      <c r="D560" s="277"/>
    </row>
    <row r="561" spans="1:9" ht="38.25" x14ac:dyDescent="0.2">
      <c r="A561" s="179" t="s">
        <v>104</v>
      </c>
      <c r="B561" s="279" t="s">
        <v>220</v>
      </c>
      <c r="C561" s="277"/>
      <c r="D561" s="277"/>
    </row>
    <row r="562" spans="1:9" ht="76.5" x14ac:dyDescent="0.2">
      <c r="B562" s="286" t="s">
        <v>261</v>
      </c>
      <c r="C562" s="277"/>
      <c r="D562" s="277"/>
    </row>
    <row r="563" spans="1:9" x14ac:dyDescent="0.2">
      <c r="B563" s="297"/>
      <c r="C563" s="277"/>
      <c r="D563" s="277"/>
    </row>
    <row r="564" spans="1:9" x14ac:dyDescent="0.2">
      <c r="B564" s="288"/>
      <c r="C564" s="277"/>
      <c r="D564" s="277"/>
    </row>
    <row r="565" spans="1:9" x14ac:dyDescent="0.2">
      <c r="B565" s="289" t="s">
        <v>124</v>
      </c>
      <c r="C565" s="277"/>
      <c r="D565" s="277"/>
    </row>
    <row r="566" spans="1:9" x14ac:dyDescent="0.2">
      <c r="B566" s="298" t="s">
        <v>4</v>
      </c>
      <c r="C566" s="264" t="s">
        <v>3</v>
      </c>
      <c r="D566" s="265">
        <f>SUM(D567:D584)</f>
        <v>4</v>
      </c>
      <c r="E566" s="266"/>
      <c r="F566" s="267"/>
      <c r="G566" s="267"/>
      <c r="H566" s="267"/>
      <c r="I566" s="266"/>
    </row>
    <row r="567" spans="1:9" x14ac:dyDescent="0.2">
      <c r="A567" s="268" t="s">
        <v>60</v>
      </c>
      <c r="B567" s="269" t="str">
        <f>B17</f>
        <v>* Ulica: Zatonska - odvojak 9 (oznaka ZAT-O9)</v>
      </c>
      <c r="C567" s="270" t="s">
        <v>3</v>
      </c>
      <c r="D567" s="271">
        <f>'ULAZNI PODACI'!L30</f>
        <v>0</v>
      </c>
      <c r="E567" s="272"/>
      <c r="F567" s="273"/>
      <c r="G567" s="272"/>
      <c r="H567" s="273"/>
      <c r="I567" s="272"/>
    </row>
    <row r="568" spans="1:9" x14ac:dyDescent="0.2">
      <c r="A568" s="268" t="s">
        <v>61</v>
      </c>
      <c r="B568" s="269" t="str">
        <f>B18</f>
        <v>* Ulica: Zatonska - odvojak 10 (oznaka ZAT-O10)</v>
      </c>
      <c r="C568" s="270" t="s">
        <v>3</v>
      </c>
      <c r="D568" s="271">
        <f>'ULAZNI PODACI'!L31</f>
        <v>0</v>
      </c>
      <c r="E568" s="272"/>
      <c r="F568" s="273"/>
      <c r="G568" s="272"/>
      <c r="H568" s="273"/>
      <c r="I568" s="272"/>
    </row>
    <row r="569" spans="1:9" x14ac:dyDescent="0.2">
      <c r="A569" s="268" t="s">
        <v>62</v>
      </c>
      <c r="B569" s="269" t="str">
        <f>B19</f>
        <v>* Ulica: Zatonska - odvojak 11 (oznaka ZAT-O11)</v>
      </c>
      <c r="C569" s="270" t="s">
        <v>3</v>
      </c>
      <c r="D569" s="271">
        <f>'ULAZNI PODACI'!L32</f>
        <v>0</v>
      </c>
      <c r="E569" s="272"/>
      <c r="F569" s="273"/>
      <c r="G569" s="272"/>
      <c r="H569" s="273"/>
      <c r="I569" s="272"/>
    </row>
    <row r="570" spans="1:9" x14ac:dyDescent="0.2">
      <c r="A570" s="268" t="s">
        <v>63</v>
      </c>
      <c r="B570" s="269" t="str">
        <f>B20</f>
        <v>* Ulica: Zatonska - odvojak 12 (oznaka ZAT-O12)</v>
      </c>
      <c r="C570" s="270" t="s">
        <v>3</v>
      </c>
      <c r="D570" s="271">
        <f>'ULAZNI PODACI'!L33</f>
        <v>0</v>
      </c>
      <c r="E570" s="272"/>
      <c r="F570" s="273"/>
      <c r="G570" s="272"/>
      <c r="H570" s="273"/>
      <c r="I570" s="272"/>
    </row>
    <row r="571" spans="1:9" x14ac:dyDescent="0.2">
      <c r="A571" s="268" t="s">
        <v>64</v>
      </c>
      <c r="B571" s="269" t="str">
        <f>B21</f>
        <v>* Ulica: Zatonska - odvojak 13 (oznaka ZAT-O13)</v>
      </c>
      <c r="C571" s="270" t="s">
        <v>3</v>
      </c>
      <c r="D571" s="271">
        <f>'ULAZNI PODACI'!L34</f>
        <v>0</v>
      </c>
      <c r="E571" s="272"/>
      <c r="F571" s="273"/>
      <c r="G571" s="272"/>
      <c r="H571" s="273"/>
      <c r="I571" s="272"/>
    </row>
    <row r="572" spans="1:9" x14ac:dyDescent="0.2">
      <c r="A572" s="268" t="s">
        <v>65</v>
      </c>
      <c r="B572" s="269" t="str">
        <f>B22</f>
        <v>* Ulica: Zatonska - odvojak 14 (oznaka ZAT-O14)</v>
      </c>
      <c r="C572" s="270" t="s">
        <v>3</v>
      </c>
      <c r="D572" s="271">
        <f>'ULAZNI PODACI'!L35</f>
        <v>0</v>
      </c>
      <c r="E572" s="272"/>
      <c r="F572" s="273"/>
      <c r="G572" s="272"/>
      <c r="H572" s="273"/>
      <c r="I572" s="272"/>
    </row>
    <row r="573" spans="1:9" x14ac:dyDescent="0.2">
      <c r="A573" s="268" t="s">
        <v>66</v>
      </c>
      <c r="B573" s="269" t="str">
        <f>B23</f>
        <v>* Ulica: Zatonska - odvojak 15 (oznaka ZAT-O15)</v>
      </c>
      <c r="C573" s="270" t="s">
        <v>3</v>
      </c>
      <c r="D573" s="271">
        <f>'ULAZNI PODACI'!L36</f>
        <v>0</v>
      </c>
      <c r="E573" s="272"/>
      <c r="F573" s="273"/>
      <c r="G573" s="272"/>
      <c r="H573" s="273"/>
      <c r="I573" s="272"/>
    </row>
    <row r="574" spans="1:9" x14ac:dyDescent="0.2">
      <c r="A574" s="268" t="s">
        <v>67</v>
      </c>
      <c r="B574" s="269" t="str">
        <f>B24</f>
        <v>* Ulica: Zatonska - odvojak 16 (oznaka ZAT-O16)</v>
      </c>
      <c r="C574" s="270" t="s">
        <v>3</v>
      </c>
      <c r="D574" s="271">
        <f>'ULAZNI PODACI'!L37</f>
        <v>0</v>
      </c>
      <c r="E574" s="272"/>
      <c r="F574" s="273"/>
      <c r="G574" s="272"/>
      <c r="H574" s="273"/>
      <c r="I574" s="272"/>
    </row>
    <row r="575" spans="1:9" x14ac:dyDescent="0.2">
      <c r="A575" s="268" t="s">
        <v>5</v>
      </c>
      <c r="B575" s="269" t="str">
        <f>B25</f>
        <v>* Ulica: Ante Starčevića i Lička - odvojci (oznaka POL)</v>
      </c>
      <c r="C575" s="270" t="s">
        <v>3</v>
      </c>
      <c r="D575" s="271">
        <f>'ULAZNI PODACI'!L38</f>
        <v>0</v>
      </c>
      <c r="E575" s="272"/>
      <c r="F575" s="273"/>
      <c r="G575" s="272"/>
      <c r="H575" s="273"/>
      <c r="I575" s="272"/>
    </row>
    <row r="576" spans="1:9" x14ac:dyDescent="0.2">
      <c r="A576" s="268" t="s">
        <v>68</v>
      </c>
      <c r="B576" s="269" t="str">
        <f>B26</f>
        <v>* Ulica: Prve primorske čete - odvojak (oznaka PPČ)</v>
      </c>
      <c r="C576" s="270" t="s">
        <v>3</v>
      </c>
      <c r="D576" s="271">
        <f>'ULAZNI PODACI'!L39</f>
        <v>0</v>
      </c>
      <c r="E576" s="272"/>
      <c r="F576" s="273"/>
      <c r="G576" s="272"/>
      <c r="H576" s="273"/>
      <c r="I576" s="272"/>
    </row>
    <row r="577" spans="1:9" x14ac:dyDescent="0.2">
      <c r="A577" s="268" t="s">
        <v>69</v>
      </c>
      <c r="B577" s="269" t="str">
        <f>B27</f>
        <v>* Ulica: Ruđera Boškovića - odvojak 1 (oznaka RB-O1)</v>
      </c>
      <c r="C577" s="270" t="s">
        <v>3</v>
      </c>
      <c r="D577" s="271">
        <f>'ULAZNI PODACI'!L40</f>
        <v>0</v>
      </c>
      <c r="E577" s="272"/>
      <c r="F577" s="273"/>
      <c r="G577" s="272"/>
      <c r="H577" s="273"/>
      <c r="I577" s="272"/>
    </row>
    <row r="578" spans="1:9" x14ac:dyDescent="0.2">
      <c r="A578" s="268" t="s">
        <v>70</v>
      </c>
      <c r="B578" s="269" t="str">
        <f>B28</f>
        <v>* Ulica: Ruđera Boškovića - odvojak 2 (oznaka RB-O2)</v>
      </c>
      <c r="C578" s="270" t="s">
        <v>3</v>
      </c>
      <c r="D578" s="271">
        <f>'ULAZNI PODACI'!L41</f>
        <v>0</v>
      </c>
      <c r="E578" s="272"/>
      <c r="F578" s="273"/>
      <c r="G578" s="272"/>
      <c r="H578" s="273"/>
      <c r="I578" s="272"/>
    </row>
    <row r="579" spans="1:9" x14ac:dyDescent="0.2">
      <c r="A579" s="268" t="s">
        <v>71</v>
      </c>
      <c r="B579" s="269" t="str">
        <f>B29</f>
        <v>* Ulica: Ljudevita Gaja (oznaka LJG)</v>
      </c>
      <c r="C579" s="270" t="s">
        <v>3</v>
      </c>
      <c r="D579" s="271">
        <f>'ULAZNI PODACI'!L42</f>
        <v>4</v>
      </c>
      <c r="E579" s="272"/>
      <c r="F579" s="273"/>
      <c r="G579" s="272"/>
      <c r="H579" s="273"/>
      <c r="I579" s="272"/>
    </row>
    <row r="580" spans="1:9" x14ac:dyDescent="0.2">
      <c r="A580" s="268" t="s">
        <v>228</v>
      </c>
      <c r="B580" s="269" t="str">
        <f>B30</f>
        <v>* Ulica: J.Š. Akabe - odvojak (oznaka JŠA-O)</v>
      </c>
      <c r="C580" s="270" t="s">
        <v>3</v>
      </c>
      <c r="D580" s="271">
        <f>'ULAZNI PODACI'!L43</f>
        <v>0</v>
      </c>
      <c r="E580" s="272"/>
      <c r="F580" s="273"/>
      <c r="G580" s="272"/>
      <c r="H580" s="273"/>
      <c r="I580" s="272"/>
    </row>
    <row r="581" spans="1:9" x14ac:dyDescent="0.2">
      <c r="A581" s="268" t="s">
        <v>229</v>
      </c>
      <c r="B581" s="269" t="str">
        <f>B31</f>
        <v>* Ulica: Miroslava Krleže - odvojak (oznaka MK-O)</v>
      </c>
      <c r="C581" s="270" t="s">
        <v>3</v>
      </c>
      <c r="D581" s="271">
        <f>'ULAZNI PODACI'!L44</f>
        <v>0</v>
      </c>
      <c r="E581" s="272"/>
      <c r="F581" s="273"/>
      <c r="G581" s="272"/>
      <c r="H581" s="273"/>
      <c r="I581" s="272"/>
    </row>
    <row r="582" spans="1:9" x14ac:dyDescent="0.2">
      <c r="A582" s="268" t="s">
        <v>230</v>
      </c>
      <c r="B582" s="269" t="str">
        <f>B32</f>
        <v>* Ulica: Lička - odvojak (oznaka LIČ-O)</v>
      </c>
      <c r="C582" s="270" t="s">
        <v>3</v>
      </c>
      <c r="D582" s="271">
        <f>'ULAZNI PODACI'!L45</f>
        <v>0</v>
      </c>
      <c r="E582" s="272"/>
      <c r="F582" s="273"/>
      <c r="G582" s="272"/>
      <c r="H582" s="273"/>
      <c r="I582" s="272"/>
    </row>
    <row r="583" spans="1:9" x14ac:dyDescent="0.2">
      <c r="A583" s="268" t="s">
        <v>267</v>
      </c>
      <c r="B583" s="269" t="str">
        <f>B33</f>
        <v>* Ulica: Obrove - odvojak (oznaka OBR-O)</v>
      </c>
      <c r="C583" s="270" t="s">
        <v>3</v>
      </c>
      <c r="D583" s="271">
        <f>'ULAZNI PODACI'!L46</f>
        <v>0</v>
      </c>
      <c r="E583" s="272"/>
      <c r="F583" s="273"/>
      <c r="G583" s="272"/>
      <c r="H583" s="273"/>
      <c r="I583" s="272"/>
    </row>
    <row r="584" spans="1:9" x14ac:dyDescent="0.2">
      <c r="A584" s="268" t="s">
        <v>292</v>
      </c>
      <c r="B584" s="269" t="str">
        <f>B34</f>
        <v>* Ulica: ostalo, raskrižja (oznaka OST)</v>
      </c>
      <c r="C584" s="270" t="s">
        <v>3</v>
      </c>
      <c r="D584" s="271">
        <f>'ULAZNI PODACI'!L47</f>
        <v>0</v>
      </c>
      <c r="E584" s="272"/>
      <c r="F584" s="273"/>
      <c r="G584" s="272"/>
      <c r="H584" s="273"/>
      <c r="I584" s="272"/>
    </row>
    <row r="585" spans="1:9" x14ac:dyDescent="0.2">
      <c r="B585" s="279"/>
      <c r="C585" s="277"/>
      <c r="D585" s="277"/>
    </row>
    <row r="586" spans="1:9" x14ac:dyDescent="0.2">
      <c r="B586" s="279"/>
      <c r="C586" s="277"/>
      <c r="D586" s="277"/>
    </row>
    <row r="587" spans="1:9" ht="38.25" customHeight="1" x14ac:dyDescent="0.2">
      <c r="A587" s="179" t="s">
        <v>247</v>
      </c>
      <c r="B587" s="279" t="s">
        <v>304</v>
      </c>
      <c r="C587" s="277"/>
      <c r="D587" s="277"/>
    </row>
    <row r="588" spans="1:9" ht="51" x14ac:dyDescent="0.2">
      <c r="B588" s="286" t="s">
        <v>305</v>
      </c>
      <c r="C588" s="277"/>
      <c r="D588" s="277"/>
    </row>
    <row r="589" spans="1:9" x14ac:dyDescent="0.2">
      <c r="B589" s="287"/>
      <c r="C589" s="277"/>
      <c r="D589" s="277"/>
    </row>
    <row r="590" spans="1:9" x14ac:dyDescent="0.2">
      <c r="B590" s="288"/>
      <c r="C590" s="277"/>
      <c r="D590" s="277"/>
    </row>
    <row r="591" spans="1:9" x14ac:dyDescent="0.2">
      <c r="B591" s="289" t="s">
        <v>58</v>
      </c>
      <c r="C591" s="277"/>
      <c r="D591" s="277"/>
    </row>
    <row r="592" spans="1:9" x14ac:dyDescent="0.2">
      <c r="A592" s="290"/>
      <c r="B592" s="291"/>
      <c r="C592" s="292"/>
      <c r="D592" s="292"/>
      <c r="E592" s="293"/>
      <c r="F592" s="294"/>
      <c r="G592" s="293"/>
      <c r="H592" s="294"/>
      <c r="I592" s="293"/>
    </row>
    <row r="593" spans="1:9" x14ac:dyDescent="0.2">
      <c r="B593" s="295"/>
      <c r="C593" s="277"/>
      <c r="D593" s="277"/>
    </row>
    <row r="594" spans="1:9" x14ac:dyDescent="0.2">
      <c r="B594" s="296" t="s">
        <v>42</v>
      </c>
      <c r="C594" s="275"/>
      <c r="D594" s="275"/>
    </row>
    <row r="595" spans="1:9" x14ac:dyDescent="0.2">
      <c r="B595" s="282" t="s">
        <v>4</v>
      </c>
      <c r="C595" s="264" t="s">
        <v>3</v>
      </c>
      <c r="D595" s="265">
        <f>SUM(D596:D613)</f>
        <v>5</v>
      </c>
      <c r="E595" s="266"/>
      <c r="F595" s="267"/>
      <c r="G595" s="267"/>
      <c r="H595" s="267"/>
      <c r="I595" s="266"/>
    </row>
    <row r="596" spans="1:9" x14ac:dyDescent="0.2">
      <c r="A596" s="268" t="s">
        <v>60</v>
      </c>
      <c r="B596" s="274" t="str">
        <f>B17</f>
        <v>* Ulica: Zatonska - odvojak 9 (oznaka ZAT-O9)</v>
      </c>
      <c r="C596" s="270" t="s">
        <v>3</v>
      </c>
      <c r="D596" s="271">
        <f>'ULAZNI PODACI'!P30</f>
        <v>0</v>
      </c>
      <c r="E596" s="272"/>
      <c r="F596" s="273"/>
      <c r="G596" s="272"/>
      <c r="H596" s="273"/>
      <c r="I596" s="272"/>
    </row>
    <row r="597" spans="1:9" x14ac:dyDescent="0.2">
      <c r="A597" s="268" t="s">
        <v>61</v>
      </c>
      <c r="B597" s="274" t="str">
        <f t="shared" ref="B597:B613" si="26">B18</f>
        <v>* Ulica: Zatonska - odvojak 10 (oznaka ZAT-O10)</v>
      </c>
      <c r="C597" s="270" t="s">
        <v>3</v>
      </c>
      <c r="D597" s="271">
        <f>'ULAZNI PODACI'!P31</f>
        <v>0</v>
      </c>
      <c r="E597" s="272"/>
      <c r="F597" s="273"/>
      <c r="G597" s="272"/>
      <c r="H597" s="273"/>
      <c r="I597" s="272"/>
    </row>
    <row r="598" spans="1:9" x14ac:dyDescent="0.2">
      <c r="A598" s="268" t="s">
        <v>62</v>
      </c>
      <c r="B598" s="274" t="str">
        <f t="shared" si="26"/>
        <v>* Ulica: Zatonska - odvojak 11 (oznaka ZAT-O11)</v>
      </c>
      <c r="C598" s="270" t="s">
        <v>3</v>
      </c>
      <c r="D598" s="271">
        <f>'ULAZNI PODACI'!P32</f>
        <v>0</v>
      </c>
      <c r="E598" s="272"/>
      <c r="F598" s="273"/>
      <c r="G598" s="272"/>
      <c r="H598" s="273"/>
      <c r="I598" s="272"/>
    </row>
    <row r="599" spans="1:9" x14ac:dyDescent="0.2">
      <c r="A599" s="268" t="s">
        <v>63</v>
      </c>
      <c r="B599" s="274" t="str">
        <f t="shared" si="26"/>
        <v>* Ulica: Zatonska - odvojak 12 (oznaka ZAT-O12)</v>
      </c>
      <c r="C599" s="270" t="s">
        <v>3</v>
      </c>
      <c r="D599" s="271">
        <f>'ULAZNI PODACI'!P33</f>
        <v>0</v>
      </c>
      <c r="E599" s="272"/>
      <c r="F599" s="273"/>
      <c r="G599" s="272"/>
      <c r="H599" s="273"/>
      <c r="I599" s="272"/>
    </row>
    <row r="600" spans="1:9" x14ac:dyDescent="0.2">
      <c r="A600" s="268" t="s">
        <v>64</v>
      </c>
      <c r="B600" s="274" t="str">
        <f t="shared" si="26"/>
        <v>* Ulica: Zatonska - odvojak 13 (oznaka ZAT-O13)</v>
      </c>
      <c r="C600" s="270" t="s">
        <v>3</v>
      </c>
      <c r="D600" s="271">
        <f>'ULAZNI PODACI'!P34</f>
        <v>0</v>
      </c>
      <c r="E600" s="272"/>
      <c r="F600" s="273"/>
      <c r="G600" s="272"/>
      <c r="H600" s="273"/>
      <c r="I600" s="272"/>
    </row>
    <row r="601" spans="1:9" x14ac:dyDescent="0.2">
      <c r="A601" s="268" t="s">
        <v>65</v>
      </c>
      <c r="B601" s="274" t="str">
        <f t="shared" si="26"/>
        <v>* Ulica: Zatonska - odvojak 14 (oznaka ZAT-O14)</v>
      </c>
      <c r="C601" s="270" t="s">
        <v>3</v>
      </c>
      <c r="D601" s="271">
        <f>'ULAZNI PODACI'!P35</f>
        <v>0</v>
      </c>
      <c r="E601" s="272"/>
      <c r="F601" s="273"/>
      <c r="G601" s="272"/>
      <c r="H601" s="273"/>
      <c r="I601" s="272"/>
    </row>
    <row r="602" spans="1:9" x14ac:dyDescent="0.2">
      <c r="A602" s="268" t="s">
        <v>66</v>
      </c>
      <c r="B602" s="274" t="str">
        <f t="shared" si="26"/>
        <v>* Ulica: Zatonska - odvojak 15 (oznaka ZAT-O15)</v>
      </c>
      <c r="C602" s="270" t="s">
        <v>3</v>
      </c>
      <c r="D602" s="271">
        <f>'ULAZNI PODACI'!P36</f>
        <v>0</v>
      </c>
      <c r="E602" s="272"/>
      <c r="F602" s="273"/>
      <c r="G602" s="272"/>
      <c r="H602" s="273"/>
      <c r="I602" s="272"/>
    </row>
    <row r="603" spans="1:9" x14ac:dyDescent="0.2">
      <c r="A603" s="268" t="s">
        <v>67</v>
      </c>
      <c r="B603" s="274" t="str">
        <f t="shared" si="26"/>
        <v>* Ulica: Zatonska - odvojak 16 (oznaka ZAT-O16)</v>
      </c>
      <c r="C603" s="270" t="s">
        <v>3</v>
      </c>
      <c r="D603" s="271">
        <f>'ULAZNI PODACI'!P37</f>
        <v>0</v>
      </c>
      <c r="E603" s="272"/>
      <c r="F603" s="273"/>
      <c r="G603" s="272"/>
      <c r="H603" s="273"/>
      <c r="I603" s="272"/>
    </row>
    <row r="604" spans="1:9" x14ac:dyDescent="0.2">
      <c r="A604" s="268" t="s">
        <v>5</v>
      </c>
      <c r="B604" s="274" t="str">
        <f t="shared" si="26"/>
        <v>* Ulica: Ante Starčevića i Lička - odvojci (oznaka POL)</v>
      </c>
      <c r="C604" s="270" t="s">
        <v>3</v>
      </c>
      <c r="D604" s="271">
        <f>'ULAZNI PODACI'!P38</f>
        <v>0</v>
      </c>
      <c r="E604" s="272"/>
      <c r="F604" s="273"/>
      <c r="G604" s="272"/>
      <c r="H604" s="273"/>
      <c r="I604" s="272"/>
    </row>
    <row r="605" spans="1:9" x14ac:dyDescent="0.2">
      <c r="A605" s="268" t="s">
        <v>68</v>
      </c>
      <c r="B605" s="274" t="str">
        <f t="shared" si="26"/>
        <v>* Ulica: Prve primorske čete - odvojak (oznaka PPČ)</v>
      </c>
      <c r="C605" s="270" t="s">
        <v>3</v>
      </c>
      <c r="D605" s="271">
        <f>'ULAZNI PODACI'!P39</f>
        <v>0</v>
      </c>
      <c r="E605" s="272"/>
      <c r="F605" s="273"/>
      <c r="G605" s="272"/>
      <c r="H605" s="273"/>
      <c r="I605" s="272"/>
    </row>
    <row r="606" spans="1:9" x14ac:dyDescent="0.2">
      <c r="A606" s="268" t="s">
        <v>69</v>
      </c>
      <c r="B606" s="274" t="str">
        <f t="shared" si="26"/>
        <v>* Ulica: Ruđera Boškovića - odvojak 1 (oznaka RB-O1)</v>
      </c>
      <c r="C606" s="270" t="s">
        <v>3</v>
      </c>
      <c r="D606" s="271">
        <f>'ULAZNI PODACI'!P40</f>
        <v>0</v>
      </c>
      <c r="E606" s="272"/>
      <c r="F606" s="273"/>
      <c r="G606" s="272"/>
      <c r="H606" s="273"/>
      <c r="I606" s="272"/>
    </row>
    <row r="607" spans="1:9" x14ac:dyDescent="0.2">
      <c r="A607" s="268" t="s">
        <v>70</v>
      </c>
      <c r="B607" s="274" t="str">
        <f t="shared" si="26"/>
        <v>* Ulica: Ruđera Boškovića - odvojak 2 (oznaka RB-O2)</v>
      </c>
      <c r="C607" s="270" t="s">
        <v>3</v>
      </c>
      <c r="D607" s="271">
        <f>'ULAZNI PODACI'!P41</f>
        <v>0</v>
      </c>
      <c r="E607" s="272"/>
      <c r="F607" s="273"/>
      <c r="G607" s="272"/>
      <c r="H607" s="273"/>
      <c r="I607" s="272"/>
    </row>
    <row r="608" spans="1:9" x14ac:dyDescent="0.2">
      <c r="A608" s="268" t="s">
        <v>71</v>
      </c>
      <c r="B608" s="274" t="str">
        <f t="shared" si="26"/>
        <v>* Ulica: Ljudevita Gaja (oznaka LJG)</v>
      </c>
      <c r="C608" s="270" t="s">
        <v>3</v>
      </c>
      <c r="D608" s="271">
        <f>'ULAZNI PODACI'!P42</f>
        <v>0</v>
      </c>
      <c r="E608" s="272"/>
      <c r="F608" s="273"/>
      <c r="G608" s="272"/>
      <c r="H608" s="273"/>
      <c r="I608" s="272"/>
    </row>
    <row r="609" spans="1:9" x14ac:dyDescent="0.2">
      <c r="A609" s="268" t="s">
        <v>228</v>
      </c>
      <c r="B609" s="274" t="str">
        <f t="shared" si="26"/>
        <v>* Ulica: J.Š. Akabe - odvojak (oznaka JŠA-O)</v>
      </c>
      <c r="C609" s="270" t="s">
        <v>3</v>
      </c>
      <c r="D609" s="271">
        <f>'ULAZNI PODACI'!P43</f>
        <v>0</v>
      </c>
      <c r="E609" s="272"/>
      <c r="F609" s="273"/>
      <c r="G609" s="272"/>
      <c r="H609" s="273"/>
      <c r="I609" s="272"/>
    </row>
    <row r="610" spans="1:9" x14ac:dyDescent="0.2">
      <c r="A610" s="268" t="s">
        <v>229</v>
      </c>
      <c r="B610" s="274" t="str">
        <f t="shared" si="26"/>
        <v>* Ulica: Miroslava Krleže - odvojak (oznaka MK-O)</v>
      </c>
      <c r="C610" s="270" t="s">
        <v>3</v>
      </c>
      <c r="D610" s="271">
        <f>'ULAZNI PODACI'!P44</f>
        <v>0</v>
      </c>
      <c r="E610" s="272"/>
      <c r="F610" s="273"/>
      <c r="G610" s="272"/>
      <c r="H610" s="273"/>
      <c r="I610" s="272"/>
    </row>
    <row r="611" spans="1:9" x14ac:dyDescent="0.2">
      <c r="A611" s="268" t="s">
        <v>230</v>
      </c>
      <c r="B611" s="274" t="str">
        <f t="shared" si="26"/>
        <v>* Ulica: Lička - odvojak (oznaka LIČ-O)</v>
      </c>
      <c r="C611" s="270" t="s">
        <v>3</v>
      </c>
      <c r="D611" s="271">
        <f>'ULAZNI PODACI'!P45</f>
        <v>0</v>
      </c>
      <c r="E611" s="272"/>
      <c r="F611" s="273"/>
      <c r="G611" s="272"/>
      <c r="H611" s="273"/>
      <c r="I611" s="272"/>
    </row>
    <row r="612" spans="1:9" x14ac:dyDescent="0.2">
      <c r="A612" s="268" t="s">
        <v>267</v>
      </c>
      <c r="B612" s="274" t="str">
        <f t="shared" si="26"/>
        <v>* Ulica: Obrove - odvojak (oznaka OBR-O)</v>
      </c>
      <c r="C612" s="270" t="s">
        <v>3</v>
      </c>
      <c r="D612" s="271">
        <f>'ULAZNI PODACI'!P46</f>
        <v>0</v>
      </c>
      <c r="E612" s="272"/>
      <c r="F612" s="273"/>
      <c r="G612" s="272"/>
      <c r="H612" s="273"/>
      <c r="I612" s="272"/>
    </row>
    <row r="613" spans="1:9" x14ac:dyDescent="0.2">
      <c r="A613" s="268" t="s">
        <v>292</v>
      </c>
      <c r="B613" s="274" t="str">
        <f t="shared" si="26"/>
        <v>* Ulica: ostalo, raskrižja (oznaka OST)</v>
      </c>
      <c r="C613" s="270" t="s">
        <v>3</v>
      </c>
      <c r="D613" s="271">
        <f>'ULAZNI PODACI'!P47</f>
        <v>5</v>
      </c>
      <c r="E613" s="272"/>
      <c r="F613" s="273"/>
      <c r="G613" s="272"/>
      <c r="H613" s="273"/>
      <c r="I613" s="272"/>
    </row>
    <row r="614" spans="1:9" x14ac:dyDescent="0.2">
      <c r="B614" s="279"/>
      <c r="C614" s="277"/>
      <c r="D614" s="277"/>
    </row>
    <row r="615" spans="1:9" x14ac:dyDescent="0.2">
      <c r="B615" s="279"/>
      <c r="C615" s="277"/>
      <c r="D615" s="277"/>
    </row>
    <row r="616" spans="1:9" ht="90" customHeight="1" x14ac:dyDescent="0.2">
      <c r="A616" s="179" t="s">
        <v>105</v>
      </c>
      <c r="B616" s="263" t="s">
        <v>221</v>
      </c>
      <c r="C616" s="264" t="s">
        <v>0</v>
      </c>
      <c r="D616" s="265">
        <f>SUM(D617:D634)</f>
        <v>89</v>
      </c>
      <c r="E616" s="266"/>
      <c r="F616" s="267"/>
      <c r="G616" s="267"/>
      <c r="H616" s="267"/>
      <c r="I616" s="266"/>
    </row>
    <row r="617" spans="1:9" x14ac:dyDescent="0.2">
      <c r="A617" s="268" t="s">
        <v>60</v>
      </c>
      <c r="B617" s="269" t="str">
        <f>B17</f>
        <v>* Ulica: Zatonska - odvojak 9 (oznaka ZAT-O9)</v>
      </c>
      <c r="C617" s="270" t="s">
        <v>0</v>
      </c>
      <c r="D617" s="271">
        <f>'ULAZNI PODACI'!G6+'ULAZNI PODACI'!H6</f>
        <v>8</v>
      </c>
      <c r="E617" s="272"/>
      <c r="F617" s="273"/>
      <c r="G617" s="272"/>
      <c r="H617" s="273"/>
      <c r="I617" s="272"/>
    </row>
    <row r="618" spans="1:9" x14ac:dyDescent="0.2">
      <c r="A618" s="268" t="s">
        <v>61</v>
      </c>
      <c r="B618" s="269" t="str">
        <f>B18</f>
        <v>* Ulica: Zatonska - odvojak 10 (oznaka ZAT-O10)</v>
      </c>
      <c r="C618" s="270" t="s">
        <v>0</v>
      </c>
      <c r="D618" s="271">
        <f>'ULAZNI PODACI'!G7+'ULAZNI PODACI'!H7</f>
        <v>10</v>
      </c>
      <c r="E618" s="272"/>
      <c r="F618" s="273"/>
      <c r="G618" s="272"/>
      <c r="H618" s="273"/>
      <c r="I618" s="272"/>
    </row>
    <row r="619" spans="1:9" x14ac:dyDescent="0.2">
      <c r="A619" s="268" t="s">
        <v>62</v>
      </c>
      <c r="B619" s="269" t="str">
        <f>B19</f>
        <v>* Ulica: Zatonska - odvojak 11 (oznaka ZAT-O11)</v>
      </c>
      <c r="C619" s="270" t="s">
        <v>0</v>
      </c>
      <c r="D619" s="271">
        <f>'ULAZNI PODACI'!G8+'ULAZNI PODACI'!H8</f>
        <v>3</v>
      </c>
      <c r="E619" s="272"/>
      <c r="F619" s="273"/>
      <c r="G619" s="272"/>
      <c r="H619" s="273"/>
      <c r="I619" s="272"/>
    </row>
    <row r="620" spans="1:9" x14ac:dyDescent="0.2">
      <c r="A620" s="268" t="s">
        <v>63</v>
      </c>
      <c r="B620" s="269" t="str">
        <f>B20</f>
        <v>* Ulica: Zatonska - odvojak 12 (oznaka ZAT-O12)</v>
      </c>
      <c r="C620" s="270" t="s">
        <v>0</v>
      </c>
      <c r="D620" s="271">
        <f>'ULAZNI PODACI'!G9+'ULAZNI PODACI'!H9</f>
        <v>4</v>
      </c>
      <c r="E620" s="272"/>
      <c r="F620" s="273"/>
      <c r="G620" s="272"/>
      <c r="H620" s="273"/>
      <c r="I620" s="272"/>
    </row>
    <row r="621" spans="1:9" x14ac:dyDescent="0.2">
      <c r="A621" s="268" t="s">
        <v>64</v>
      </c>
      <c r="B621" s="269" t="str">
        <f>B21</f>
        <v>* Ulica: Zatonska - odvojak 13 (oznaka ZAT-O13)</v>
      </c>
      <c r="C621" s="270" t="s">
        <v>0</v>
      </c>
      <c r="D621" s="271">
        <f>'ULAZNI PODACI'!G10+'ULAZNI PODACI'!H10</f>
        <v>3</v>
      </c>
      <c r="E621" s="272"/>
      <c r="F621" s="273"/>
      <c r="G621" s="272"/>
      <c r="H621" s="273"/>
      <c r="I621" s="272"/>
    </row>
    <row r="622" spans="1:9" x14ac:dyDescent="0.2">
      <c r="A622" s="268" t="s">
        <v>65</v>
      </c>
      <c r="B622" s="269" t="str">
        <f>B22</f>
        <v>* Ulica: Zatonska - odvojak 14 (oznaka ZAT-O14)</v>
      </c>
      <c r="C622" s="270" t="s">
        <v>0</v>
      </c>
      <c r="D622" s="271">
        <f>'ULAZNI PODACI'!G11+'ULAZNI PODACI'!H11</f>
        <v>4</v>
      </c>
      <c r="E622" s="272"/>
      <c r="F622" s="273"/>
      <c r="G622" s="272"/>
      <c r="H622" s="273"/>
      <c r="I622" s="272"/>
    </row>
    <row r="623" spans="1:9" x14ac:dyDescent="0.2">
      <c r="A623" s="268" t="s">
        <v>66</v>
      </c>
      <c r="B623" s="269" t="str">
        <f>B23</f>
        <v>* Ulica: Zatonska - odvojak 15 (oznaka ZAT-O15)</v>
      </c>
      <c r="C623" s="270" t="s">
        <v>0</v>
      </c>
      <c r="D623" s="271">
        <f>'ULAZNI PODACI'!G12+'ULAZNI PODACI'!H12</f>
        <v>5</v>
      </c>
      <c r="E623" s="272"/>
      <c r="F623" s="273"/>
      <c r="G623" s="272"/>
      <c r="H623" s="273"/>
      <c r="I623" s="272"/>
    </row>
    <row r="624" spans="1:9" x14ac:dyDescent="0.2">
      <c r="A624" s="268" t="s">
        <v>67</v>
      </c>
      <c r="B624" s="269" t="str">
        <f>B24</f>
        <v>* Ulica: Zatonska - odvojak 16 (oznaka ZAT-O16)</v>
      </c>
      <c r="C624" s="270" t="s">
        <v>0</v>
      </c>
      <c r="D624" s="271">
        <f>'ULAZNI PODACI'!G13+'ULAZNI PODACI'!H13</f>
        <v>11</v>
      </c>
      <c r="E624" s="272"/>
      <c r="F624" s="273"/>
      <c r="G624" s="272"/>
      <c r="H624" s="273"/>
      <c r="I624" s="272"/>
    </row>
    <row r="625" spans="1:9" x14ac:dyDescent="0.2">
      <c r="A625" s="268" t="s">
        <v>5</v>
      </c>
      <c r="B625" s="269" t="str">
        <f>B25</f>
        <v>* Ulica: Ante Starčevića i Lička - odvojci (oznaka POL)</v>
      </c>
      <c r="C625" s="270" t="s">
        <v>0</v>
      </c>
      <c r="D625" s="271">
        <f>'ULAZNI PODACI'!G14+'ULAZNI PODACI'!H14</f>
        <v>16</v>
      </c>
      <c r="E625" s="272"/>
      <c r="F625" s="273"/>
      <c r="G625" s="272"/>
      <c r="H625" s="273"/>
      <c r="I625" s="272"/>
    </row>
    <row r="626" spans="1:9" x14ac:dyDescent="0.2">
      <c r="A626" s="268" t="s">
        <v>68</v>
      </c>
      <c r="B626" s="269" t="str">
        <f>B26</f>
        <v>* Ulica: Prve primorske čete - odvojak (oznaka PPČ)</v>
      </c>
      <c r="C626" s="270" t="s">
        <v>0</v>
      </c>
      <c r="D626" s="271">
        <f>'ULAZNI PODACI'!G15+'ULAZNI PODACI'!H15</f>
        <v>6</v>
      </c>
      <c r="E626" s="272"/>
      <c r="F626" s="273"/>
      <c r="G626" s="272"/>
      <c r="H626" s="273"/>
      <c r="I626" s="272"/>
    </row>
    <row r="627" spans="1:9" x14ac:dyDescent="0.2">
      <c r="A627" s="268" t="s">
        <v>69</v>
      </c>
      <c r="B627" s="269" t="str">
        <f>B27</f>
        <v>* Ulica: Ruđera Boškovića - odvojak 1 (oznaka RB-O1)</v>
      </c>
      <c r="C627" s="270" t="s">
        <v>0</v>
      </c>
      <c r="D627" s="271">
        <f>'ULAZNI PODACI'!G16+'ULAZNI PODACI'!H16</f>
        <v>3</v>
      </c>
      <c r="E627" s="272"/>
      <c r="F627" s="273"/>
      <c r="G627" s="272"/>
      <c r="H627" s="273"/>
      <c r="I627" s="272"/>
    </row>
    <row r="628" spans="1:9" x14ac:dyDescent="0.2">
      <c r="A628" s="268" t="s">
        <v>70</v>
      </c>
      <c r="B628" s="269" t="str">
        <f>B28</f>
        <v>* Ulica: Ruđera Boškovića - odvojak 2 (oznaka RB-O2)</v>
      </c>
      <c r="C628" s="270" t="s">
        <v>0</v>
      </c>
      <c r="D628" s="271">
        <f>'ULAZNI PODACI'!G17+'ULAZNI PODACI'!H17</f>
        <v>3</v>
      </c>
      <c r="E628" s="272"/>
      <c r="F628" s="273"/>
      <c r="G628" s="272"/>
      <c r="H628" s="273"/>
      <c r="I628" s="272"/>
    </row>
    <row r="629" spans="1:9" x14ac:dyDescent="0.2">
      <c r="A629" s="268" t="s">
        <v>71</v>
      </c>
      <c r="B629" s="269" t="str">
        <f>B29</f>
        <v>* Ulica: Ljudevita Gaja (oznaka LJG)</v>
      </c>
      <c r="C629" s="270" t="s">
        <v>0</v>
      </c>
      <c r="D629" s="271">
        <v>5</v>
      </c>
      <c r="E629" s="272"/>
      <c r="F629" s="273"/>
      <c r="G629" s="272"/>
      <c r="H629" s="273"/>
      <c r="I629" s="272"/>
    </row>
    <row r="630" spans="1:9" x14ac:dyDescent="0.2">
      <c r="A630" s="268" t="s">
        <v>228</v>
      </c>
      <c r="B630" s="269" t="str">
        <f>B30</f>
        <v>* Ulica: J.Š. Akabe - odvojak (oznaka JŠA-O)</v>
      </c>
      <c r="C630" s="270" t="s">
        <v>0</v>
      </c>
      <c r="D630" s="271">
        <f>'ULAZNI PODACI'!G19+'ULAZNI PODACI'!H19</f>
        <v>0</v>
      </c>
      <c r="E630" s="272"/>
      <c r="F630" s="273"/>
      <c r="G630" s="272"/>
      <c r="H630" s="273"/>
      <c r="I630" s="272"/>
    </row>
    <row r="631" spans="1:9" x14ac:dyDescent="0.2">
      <c r="A631" s="268" t="s">
        <v>229</v>
      </c>
      <c r="B631" s="269" t="str">
        <f>B31</f>
        <v>* Ulica: Miroslava Krleže - odvojak (oznaka MK-O)</v>
      </c>
      <c r="C631" s="270" t="s">
        <v>0</v>
      </c>
      <c r="D631" s="271">
        <f>'ULAZNI PODACI'!G20+'ULAZNI PODACI'!H20</f>
        <v>7</v>
      </c>
      <c r="E631" s="272"/>
      <c r="F631" s="273"/>
      <c r="G631" s="272"/>
      <c r="H631" s="273"/>
      <c r="I631" s="272"/>
    </row>
    <row r="632" spans="1:9" x14ac:dyDescent="0.2">
      <c r="A632" s="268" t="s">
        <v>230</v>
      </c>
      <c r="B632" s="269" t="str">
        <f>B32</f>
        <v>* Ulica: Lička - odvojak (oznaka LIČ-O)</v>
      </c>
      <c r="C632" s="270" t="s">
        <v>0</v>
      </c>
      <c r="D632" s="271">
        <f>'ULAZNI PODACI'!G21+'ULAZNI PODACI'!H21</f>
        <v>0</v>
      </c>
      <c r="E632" s="272"/>
      <c r="F632" s="273"/>
      <c r="G632" s="272"/>
      <c r="H632" s="273"/>
      <c r="I632" s="272"/>
    </row>
    <row r="633" spans="1:9" x14ac:dyDescent="0.2">
      <c r="A633" s="268" t="s">
        <v>267</v>
      </c>
      <c r="B633" s="269" t="str">
        <f>B33</f>
        <v>* Ulica: Obrove - odvojak (oznaka OBR-O)</v>
      </c>
      <c r="C633" s="270" t="s">
        <v>0</v>
      </c>
      <c r="D633" s="271">
        <f>'ULAZNI PODACI'!G22+'ULAZNI PODACI'!H22</f>
        <v>0</v>
      </c>
      <c r="E633" s="272"/>
      <c r="F633" s="273"/>
      <c r="G633" s="272"/>
      <c r="H633" s="273"/>
      <c r="I633" s="272"/>
    </row>
    <row r="634" spans="1:9" x14ac:dyDescent="0.2">
      <c r="A634" s="268" t="s">
        <v>292</v>
      </c>
      <c r="B634" s="269" t="str">
        <f>B34</f>
        <v>* Ulica: ostalo, raskrižja (oznaka OST)</v>
      </c>
      <c r="C634" s="270" t="s">
        <v>0</v>
      </c>
      <c r="D634" s="271">
        <f>'ULAZNI PODACI'!G23+'ULAZNI PODACI'!H23</f>
        <v>1</v>
      </c>
      <c r="E634" s="272"/>
      <c r="F634" s="273"/>
      <c r="G634" s="272"/>
      <c r="H634" s="273"/>
      <c r="I634" s="272"/>
    </row>
    <row r="635" spans="1:9" x14ac:dyDescent="0.2">
      <c r="B635" s="279"/>
      <c r="C635" s="277"/>
      <c r="D635" s="277"/>
    </row>
    <row r="636" spans="1:9" x14ac:dyDescent="0.2">
      <c r="B636" s="279"/>
      <c r="C636" s="277"/>
      <c r="D636" s="277"/>
    </row>
    <row r="637" spans="1:9" ht="89.25" x14ac:dyDescent="0.2">
      <c r="A637" s="179" t="s">
        <v>106</v>
      </c>
      <c r="B637" s="263" t="s">
        <v>306</v>
      </c>
      <c r="C637" s="264" t="s">
        <v>0</v>
      </c>
      <c r="D637" s="265">
        <f>SUM(D638:D655)</f>
        <v>2</v>
      </c>
      <c r="E637" s="266"/>
      <c r="F637" s="267"/>
      <c r="G637" s="267"/>
      <c r="H637" s="267"/>
      <c r="I637" s="266"/>
    </row>
    <row r="638" spans="1:9" x14ac:dyDescent="0.2">
      <c r="A638" s="268" t="s">
        <v>60</v>
      </c>
      <c r="B638" s="269" t="str">
        <f>B17</f>
        <v>* Ulica: Zatonska - odvojak 9 (oznaka ZAT-O9)</v>
      </c>
      <c r="C638" s="270" t="s">
        <v>0</v>
      </c>
      <c r="D638" s="271">
        <f>'ULAZNI PODACI'!F6</f>
        <v>0</v>
      </c>
      <c r="E638" s="272"/>
      <c r="F638" s="273"/>
      <c r="G638" s="272"/>
      <c r="H638" s="273"/>
      <c r="I638" s="272"/>
    </row>
    <row r="639" spans="1:9" x14ac:dyDescent="0.2">
      <c r="A639" s="268" t="s">
        <v>61</v>
      </c>
      <c r="B639" s="269" t="str">
        <f>B18</f>
        <v>* Ulica: Zatonska - odvojak 10 (oznaka ZAT-O10)</v>
      </c>
      <c r="C639" s="270" t="s">
        <v>0</v>
      </c>
      <c r="D639" s="271">
        <f>'ULAZNI PODACI'!F7</f>
        <v>0</v>
      </c>
      <c r="E639" s="272"/>
      <c r="F639" s="273"/>
      <c r="G639" s="272"/>
      <c r="H639" s="273"/>
      <c r="I639" s="272"/>
    </row>
    <row r="640" spans="1:9" x14ac:dyDescent="0.2">
      <c r="A640" s="268" t="s">
        <v>62</v>
      </c>
      <c r="B640" s="269" t="str">
        <f>B19</f>
        <v>* Ulica: Zatonska - odvojak 11 (oznaka ZAT-O11)</v>
      </c>
      <c r="C640" s="270" t="s">
        <v>0</v>
      </c>
      <c r="D640" s="271">
        <f>'ULAZNI PODACI'!F8</f>
        <v>0</v>
      </c>
      <c r="E640" s="272"/>
      <c r="F640" s="273"/>
      <c r="G640" s="272"/>
      <c r="H640" s="273"/>
      <c r="I640" s="272"/>
    </row>
    <row r="641" spans="1:16" x14ac:dyDescent="0.2">
      <c r="A641" s="268" t="s">
        <v>63</v>
      </c>
      <c r="B641" s="269" t="str">
        <f>B20</f>
        <v>* Ulica: Zatonska - odvojak 12 (oznaka ZAT-O12)</v>
      </c>
      <c r="C641" s="270" t="s">
        <v>0</v>
      </c>
      <c r="D641" s="271">
        <f>'ULAZNI PODACI'!F9</f>
        <v>0</v>
      </c>
      <c r="E641" s="272"/>
      <c r="F641" s="273"/>
      <c r="G641" s="272"/>
      <c r="H641" s="273"/>
      <c r="I641" s="272"/>
    </row>
    <row r="642" spans="1:16" x14ac:dyDescent="0.2">
      <c r="A642" s="268" t="s">
        <v>64</v>
      </c>
      <c r="B642" s="269" t="str">
        <f>B21</f>
        <v>* Ulica: Zatonska - odvojak 13 (oznaka ZAT-O13)</v>
      </c>
      <c r="C642" s="270" t="s">
        <v>0</v>
      </c>
      <c r="D642" s="271">
        <f>'ULAZNI PODACI'!F10</f>
        <v>0</v>
      </c>
      <c r="E642" s="272"/>
      <c r="F642" s="273"/>
      <c r="G642" s="272"/>
      <c r="H642" s="273"/>
      <c r="I642" s="272"/>
    </row>
    <row r="643" spans="1:16" x14ac:dyDescent="0.2">
      <c r="A643" s="268" t="s">
        <v>65</v>
      </c>
      <c r="B643" s="269" t="str">
        <f>B22</f>
        <v>* Ulica: Zatonska - odvojak 14 (oznaka ZAT-O14)</v>
      </c>
      <c r="C643" s="270" t="s">
        <v>0</v>
      </c>
      <c r="D643" s="271">
        <f>'ULAZNI PODACI'!F11</f>
        <v>0</v>
      </c>
      <c r="E643" s="272"/>
      <c r="F643" s="273"/>
      <c r="G643" s="272"/>
      <c r="H643" s="273"/>
      <c r="I643" s="272"/>
    </row>
    <row r="644" spans="1:16" x14ac:dyDescent="0.2">
      <c r="A644" s="268" t="s">
        <v>66</v>
      </c>
      <c r="B644" s="269" t="str">
        <f>B23</f>
        <v>* Ulica: Zatonska - odvojak 15 (oznaka ZAT-O15)</v>
      </c>
      <c r="C644" s="270" t="s">
        <v>0</v>
      </c>
      <c r="D644" s="271">
        <f>'ULAZNI PODACI'!F12</f>
        <v>0</v>
      </c>
      <c r="E644" s="272"/>
      <c r="F644" s="273"/>
      <c r="G644" s="272"/>
      <c r="H644" s="273"/>
      <c r="I644" s="272"/>
    </row>
    <row r="645" spans="1:16" x14ac:dyDescent="0.2">
      <c r="A645" s="268" t="s">
        <v>67</v>
      </c>
      <c r="B645" s="269" t="str">
        <f>B24</f>
        <v>* Ulica: Zatonska - odvojak 16 (oznaka ZAT-O16)</v>
      </c>
      <c r="C645" s="270" t="s">
        <v>0</v>
      </c>
      <c r="D645" s="271">
        <f>'ULAZNI PODACI'!F13</f>
        <v>0</v>
      </c>
      <c r="E645" s="272"/>
      <c r="F645" s="273"/>
      <c r="G645" s="272"/>
      <c r="H645" s="273"/>
      <c r="I645" s="272"/>
    </row>
    <row r="646" spans="1:16" x14ac:dyDescent="0.2">
      <c r="A646" s="268" t="s">
        <v>5</v>
      </c>
      <c r="B646" s="269" t="str">
        <f>B25</f>
        <v>* Ulica: Ante Starčevića i Lička - odvojci (oznaka POL)</v>
      </c>
      <c r="C646" s="270" t="s">
        <v>0</v>
      </c>
      <c r="D646" s="271">
        <f>'ULAZNI PODACI'!F14</f>
        <v>0</v>
      </c>
      <c r="E646" s="272"/>
      <c r="F646" s="273"/>
      <c r="G646" s="272"/>
      <c r="H646" s="273"/>
      <c r="I646" s="272"/>
    </row>
    <row r="647" spans="1:16" x14ac:dyDescent="0.2">
      <c r="A647" s="268" t="s">
        <v>68</v>
      </c>
      <c r="B647" s="269" t="str">
        <f>B26</f>
        <v>* Ulica: Prve primorske čete - odvojak (oznaka PPČ)</v>
      </c>
      <c r="C647" s="270" t="s">
        <v>0</v>
      </c>
      <c r="D647" s="271">
        <f>'ULAZNI PODACI'!F15</f>
        <v>0</v>
      </c>
      <c r="E647" s="272"/>
      <c r="F647" s="273"/>
      <c r="G647" s="272"/>
      <c r="H647" s="273"/>
      <c r="I647" s="272"/>
    </row>
    <row r="648" spans="1:16" x14ac:dyDescent="0.2">
      <c r="A648" s="268" t="s">
        <v>69</v>
      </c>
      <c r="B648" s="269" t="str">
        <f>B27</f>
        <v>* Ulica: Ruđera Boškovića - odvojak 1 (oznaka RB-O1)</v>
      </c>
      <c r="C648" s="270" t="s">
        <v>0</v>
      </c>
      <c r="D648" s="271">
        <f>'ULAZNI PODACI'!F16</f>
        <v>0</v>
      </c>
      <c r="E648" s="272"/>
      <c r="F648" s="273"/>
      <c r="G648" s="272"/>
      <c r="H648" s="273"/>
      <c r="I648" s="272"/>
    </row>
    <row r="649" spans="1:16" x14ac:dyDescent="0.2">
      <c r="A649" s="268" t="s">
        <v>70</v>
      </c>
      <c r="B649" s="269" t="str">
        <f>B28</f>
        <v>* Ulica: Ruđera Boškovića - odvojak 2 (oznaka RB-O2)</v>
      </c>
      <c r="C649" s="270" t="s">
        <v>0</v>
      </c>
      <c r="D649" s="271">
        <f>'ULAZNI PODACI'!F17</f>
        <v>0</v>
      </c>
      <c r="E649" s="272"/>
      <c r="F649" s="273"/>
      <c r="G649" s="272"/>
      <c r="H649" s="273"/>
      <c r="I649" s="272"/>
    </row>
    <row r="650" spans="1:16" x14ac:dyDescent="0.2">
      <c r="A650" s="268" t="s">
        <v>71</v>
      </c>
      <c r="B650" s="269" t="str">
        <f>B29</f>
        <v>* Ulica: Ljudevita Gaja (oznaka LJG)</v>
      </c>
      <c r="C650" s="270" t="s">
        <v>0</v>
      </c>
      <c r="D650" s="271">
        <f>'ULAZNI PODACI'!F18</f>
        <v>0</v>
      </c>
      <c r="E650" s="272"/>
      <c r="F650" s="273"/>
      <c r="G650" s="272"/>
      <c r="H650" s="273"/>
      <c r="I650" s="272"/>
    </row>
    <row r="651" spans="1:16" x14ac:dyDescent="0.2">
      <c r="A651" s="268" t="s">
        <v>228</v>
      </c>
      <c r="B651" s="269" t="str">
        <f>B30</f>
        <v>* Ulica: J.Š. Akabe - odvojak (oznaka JŠA-O)</v>
      </c>
      <c r="C651" s="270" t="s">
        <v>0</v>
      </c>
      <c r="D651" s="271">
        <f>'ULAZNI PODACI'!F19</f>
        <v>0</v>
      </c>
      <c r="E651" s="272"/>
      <c r="F651" s="273"/>
      <c r="G651" s="272"/>
      <c r="H651" s="273"/>
      <c r="I651" s="272"/>
    </row>
    <row r="652" spans="1:16" x14ac:dyDescent="0.2">
      <c r="A652" s="268" t="s">
        <v>229</v>
      </c>
      <c r="B652" s="269" t="str">
        <f>B31</f>
        <v>* Ulica: Miroslava Krleže - odvojak (oznaka MK-O)</v>
      </c>
      <c r="C652" s="270" t="s">
        <v>0</v>
      </c>
      <c r="D652" s="271">
        <f>'ULAZNI PODACI'!F20</f>
        <v>0</v>
      </c>
      <c r="E652" s="272"/>
      <c r="F652" s="273"/>
      <c r="G652" s="272"/>
      <c r="H652" s="273"/>
      <c r="I652" s="272"/>
    </row>
    <row r="653" spans="1:16" x14ac:dyDescent="0.2">
      <c r="A653" s="268" t="s">
        <v>230</v>
      </c>
      <c r="B653" s="269" t="str">
        <f>B32</f>
        <v>* Ulica: Lička - odvojak (oznaka LIČ-O)</v>
      </c>
      <c r="C653" s="270" t="s">
        <v>0</v>
      </c>
      <c r="D653" s="271">
        <f>'ULAZNI PODACI'!F21</f>
        <v>0</v>
      </c>
      <c r="E653" s="272"/>
      <c r="F653" s="273"/>
      <c r="G653" s="272"/>
      <c r="H653" s="273"/>
      <c r="I653" s="272"/>
    </row>
    <row r="654" spans="1:16" x14ac:dyDescent="0.2">
      <c r="A654" s="268" t="s">
        <v>267</v>
      </c>
      <c r="B654" s="269" t="str">
        <f>B33</f>
        <v>* Ulica: Obrove - odvojak (oznaka OBR-O)</v>
      </c>
      <c r="C654" s="270" t="s">
        <v>0</v>
      </c>
      <c r="D654" s="271">
        <f>'ULAZNI PODACI'!F22</f>
        <v>0</v>
      </c>
      <c r="E654" s="272"/>
      <c r="F654" s="273"/>
      <c r="G654" s="272"/>
      <c r="H654" s="273"/>
      <c r="I654" s="272"/>
    </row>
    <row r="655" spans="1:16" x14ac:dyDescent="0.2">
      <c r="A655" s="268" t="s">
        <v>292</v>
      </c>
      <c r="B655" s="269" t="str">
        <f>B34</f>
        <v>* Ulica: ostalo, raskrižja (oznaka OST)</v>
      </c>
      <c r="C655" s="270" t="s">
        <v>0</v>
      </c>
      <c r="D655" s="271">
        <f>'ULAZNI PODACI'!F23</f>
        <v>2</v>
      </c>
      <c r="E655" s="272"/>
      <c r="F655" s="273"/>
      <c r="G655" s="272"/>
      <c r="H655" s="273"/>
      <c r="I655" s="272"/>
    </row>
    <row r="656" spans="1:16" s="293" customFormat="1" x14ac:dyDescent="0.2">
      <c r="A656" s="299"/>
      <c r="B656" s="300"/>
      <c r="C656" s="301"/>
      <c r="D656" s="302"/>
      <c r="E656" s="303"/>
      <c r="F656" s="304"/>
      <c r="G656" s="303"/>
      <c r="H656" s="304"/>
      <c r="I656" s="303"/>
      <c r="J656" s="183"/>
      <c r="K656" s="305"/>
      <c r="L656" s="294"/>
      <c r="M656" s="294"/>
      <c r="N656" s="294"/>
      <c r="O656" s="294"/>
      <c r="P656" s="294"/>
    </row>
    <row r="657" spans="1:9" x14ac:dyDescent="0.2">
      <c r="B657" s="284"/>
      <c r="C657" s="277"/>
      <c r="D657" s="277"/>
    </row>
    <row r="658" spans="1:9" ht="114.75" x14ac:dyDescent="0.2">
      <c r="A658" s="179" t="s">
        <v>113</v>
      </c>
      <c r="B658" s="306" t="s">
        <v>262</v>
      </c>
      <c r="C658" s="264" t="s">
        <v>3</v>
      </c>
      <c r="D658" s="265">
        <f>SUM(D659:D676)</f>
        <v>1</v>
      </c>
      <c r="E658" s="266"/>
      <c r="F658" s="267"/>
      <c r="G658" s="267"/>
      <c r="H658" s="267"/>
      <c r="I658" s="266"/>
    </row>
    <row r="659" spans="1:9" x14ac:dyDescent="0.2">
      <c r="A659" s="268" t="s">
        <v>60</v>
      </c>
      <c r="B659" s="269" t="str">
        <f>B17</f>
        <v>* Ulica: Zatonska - odvojak 9 (oznaka ZAT-O9)</v>
      </c>
      <c r="C659" s="270" t="s">
        <v>0</v>
      </c>
      <c r="D659" s="271">
        <v>0</v>
      </c>
      <c r="E659" s="272"/>
      <c r="F659" s="273"/>
      <c r="G659" s="272"/>
      <c r="H659" s="273"/>
      <c r="I659" s="272"/>
    </row>
    <row r="660" spans="1:9" x14ac:dyDescent="0.2">
      <c r="A660" s="268" t="s">
        <v>61</v>
      </c>
      <c r="B660" s="269" t="str">
        <f>B18</f>
        <v>* Ulica: Zatonska - odvojak 10 (oznaka ZAT-O10)</v>
      </c>
      <c r="C660" s="270" t="s">
        <v>0</v>
      </c>
      <c r="D660" s="271">
        <v>0</v>
      </c>
      <c r="E660" s="272"/>
      <c r="F660" s="273"/>
      <c r="G660" s="272"/>
      <c r="H660" s="273"/>
      <c r="I660" s="272"/>
    </row>
    <row r="661" spans="1:9" x14ac:dyDescent="0.2">
      <c r="A661" s="268" t="s">
        <v>62</v>
      </c>
      <c r="B661" s="269" t="str">
        <f>B19</f>
        <v>* Ulica: Zatonska - odvojak 11 (oznaka ZAT-O11)</v>
      </c>
      <c r="C661" s="270" t="s">
        <v>0</v>
      </c>
      <c r="D661" s="271">
        <v>0</v>
      </c>
      <c r="E661" s="272"/>
      <c r="F661" s="273"/>
      <c r="G661" s="272"/>
      <c r="H661" s="273"/>
      <c r="I661" s="272"/>
    </row>
    <row r="662" spans="1:9" x14ac:dyDescent="0.2">
      <c r="A662" s="268" t="s">
        <v>63</v>
      </c>
      <c r="B662" s="269" t="str">
        <f>B20</f>
        <v>* Ulica: Zatonska - odvojak 12 (oznaka ZAT-O12)</v>
      </c>
      <c r="C662" s="270" t="s">
        <v>0</v>
      </c>
      <c r="D662" s="271">
        <v>0</v>
      </c>
      <c r="E662" s="272"/>
      <c r="F662" s="273"/>
      <c r="G662" s="272"/>
      <c r="H662" s="273"/>
      <c r="I662" s="272"/>
    </row>
    <row r="663" spans="1:9" x14ac:dyDescent="0.2">
      <c r="A663" s="268" t="s">
        <v>64</v>
      </c>
      <c r="B663" s="269" t="str">
        <f>B21</f>
        <v>* Ulica: Zatonska - odvojak 13 (oznaka ZAT-O13)</v>
      </c>
      <c r="C663" s="270" t="s">
        <v>0</v>
      </c>
      <c r="D663" s="271">
        <v>1</v>
      </c>
      <c r="E663" s="272"/>
      <c r="F663" s="273"/>
      <c r="G663" s="272"/>
      <c r="H663" s="273"/>
      <c r="I663" s="272"/>
    </row>
    <row r="664" spans="1:9" x14ac:dyDescent="0.2">
      <c r="A664" s="268" t="s">
        <v>65</v>
      </c>
      <c r="B664" s="269" t="str">
        <f>B22</f>
        <v>* Ulica: Zatonska - odvojak 14 (oznaka ZAT-O14)</v>
      </c>
      <c r="C664" s="270" t="s">
        <v>0</v>
      </c>
      <c r="D664" s="271">
        <v>0</v>
      </c>
      <c r="E664" s="272"/>
      <c r="F664" s="273"/>
      <c r="G664" s="272"/>
      <c r="H664" s="273"/>
      <c r="I664" s="272"/>
    </row>
    <row r="665" spans="1:9" x14ac:dyDescent="0.2">
      <c r="A665" s="268" t="s">
        <v>66</v>
      </c>
      <c r="B665" s="269" t="str">
        <f>B23</f>
        <v>* Ulica: Zatonska - odvojak 15 (oznaka ZAT-O15)</v>
      </c>
      <c r="C665" s="270" t="s">
        <v>0</v>
      </c>
      <c r="D665" s="271">
        <v>0</v>
      </c>
      <c r="E665" s="272"/>
      <c r="F665" s="273"/>
      <c r="G665" s="272"/>
      <c r="H665" s="273"/>
      <c r="I665" s="272"/>
    </row>
    <row r="666" spans="1:9" x14ac:dyDescent="0.2">
      <c r="A666" s="268" t="s">
        <v>67</v>
      </c>
      <c r="B666" s="269" t="str">
        <f>B24</f>
        <v>* Ulica: Zatonska - odvojak 16 (oznaka ZAT-O16)</v>
      </c>
      <c r="C666" s="270" t="s">
        <v>0</v>
      </c>
      <c r="D666" s="271">
        <v>0</v>
      </c>
      <c r="E666" s="272"/>
      <c r="F666" s="273"/>
      <c r="G666" s="272"/>
      <c r="H666" s="273"/>
      <c r="I666" s="272"/>
    </row>
    <row r="667" spans="1:9" x14ac:dyDescent="0.2">
      <c r="A667" s="268" t="s">
        <v>5</v>
      </c>
      <c r="B667" s="269" t="str">
        <f>B25</f>
        <v>* Ulica: Ante Starčevića i Lička - odvojci (oznaka POL)</v>
      </c>
      <c r="C667" s="270" t="s">
        <v>0</v>
      </c>
      <c r="D667" s="271">
        <v>0</v>
      </c>
      <c r="E667" s="272"/>
      <c r="F667" s="273"/>
      <c r="G667" s="272"/>
      <c r="H667" s="273"/>
      <c r="I667" s="272"/>
    </row>
    <row r="668" spans="1:9" x14ac:dyDescent="0.2">
      <c r="A668" s="268" t="s">
        <v>68</v>
      </c>
      <c r="B668" s="269" t="str">
        <f>B26</f>
        <v>* Ulica: Prve primorske čete - odvojak (oznaka PPČ)</v>
      </c>
      <c r="C668" s="270" t="s">
        <v>0</v>
      </c>
      <c r="D668" s="271">
        <v>0</v>
      </c>
      <c r="E668" s="272"/>
      <c r="F668" s="273"/>
      <c r="G668" s="272"/>
      <c r="H668" s="273"/>
      <c r="I668" s="272"/>
    </row>
    <row r="669" spans="1:9" x14ac:dyDescent="0.2">
      <c r="A669" s="268" t="s">
        <v>69</v>
      </c>
      <c r="B669" s="269" t="str">
        <f>B27</f>
        <v>* Ulica: Ruđera Boškovića - odvojak 1 (oznaka RB-O1)</v>
      </c>
      <c r="C669" s="270" t="s">
        <v>0</v>
      </c>
      <c r="D669" s="271">
        <v>0</v>
      </c>
      <c r="E669" s="272"/>
      <c r="F669" s="273"/>
      <c r="G669" s="272"/>
      <c r="H669" s="273"/>
      <c r="I669" s="272"/>
    </row>
    <row r="670" spans="1:9" x14ac:dyDescent="0.2">
      <c r="A670" s="268" t="s">
        <v>70</v>
      </c>
      <c r="B670" s="269" t="str">
        <f>B28</f>
        <v>* Ulica: Ruđera Boškovića - odvojak 2 (oznaka RB-O2)</v>
      </c>
      <c r="C670" s="270" t="s">
        <v>0</v>
      </c>
      <c r="D670" s="271">
        <v>0</v>
      </c>
      <c r="E670" s="272"/>
      <c r="F670" s="273"/>
      <c r="G670" s="272"/>
      <c r="H670" s="273"/>
      <c r="I670" s="272"/>
    </row>
    <row r="671" spans="1:9" x14ac:dyDescent="0.2">
      <c r="A671" s="268" t="s">
        <v>71</v>
      </c>
      <c r="B671" s="269" t="str">
        <f>B29</f>
        <v>* Ulica: Ljudevita Gaja (oznaka LJG)</v>
      </c>
      <c r="C671" s="270" t="s">
        <v>0</v>
      </c>
      <c r="D671" s="271">
        <v>0</v>
      </c>
      <c r="E671" s="272"/>
      <c r="F671" s="273"/>
      <c r="G671" s="272"/>
      <c r="H671" s="273"/>
      <c r="I671" s="272"/>
    </row>
    <row r="672" spans="1:9" x14ac:dyDescent="0.2">
      <c r="A672" s="268" t="s">
        <v>228</v>
      </c>
      <c r="B672" s="269" t="str">
        <f>B30</f>
        <v>* Ulica: J.Š. Akabe - odvojak (oznaka JŠA-O)</v>
      </c>
      <c r="C672" s="270" t="s">
        <v>0</v>
      </c>
      <c r="D672" s="271">
        <v>0</v>
      </c>
      <c r="E672" s="272"/>
      <c r="F672" s="273"/>
      <c r="G672" s="272"/>
      <c r="H672" s="273"/>
      <c r="I672" s="272"/>
    </row>
    <row r="673" spans="1:9" x14ac:dyDescent="0.2">
      <c r="A673" s="268" t="s">
        <v>229</v>
      </c>
      <c r="B673" s="269" t="str">
        <f>B31</f>
        <v>* Ulica: Miroslava Krleže - odvojak (oznaka MK-O)</v>
      </c>
      <c r="C673" s="270" t="s">
        <v>0</v>
      </c>
      <c r="D673" s="271">
        <v>0</v>
      </c>
      <c r="E673" s="272"/>
      <c r="F673" s="273"/>
      <c r="G673" s="272"/>
      <c r="H673" s="273"/>
      <c r="I673" s="272"/>
    </row>
    <row r="674" spans="1:9" x14ac:dyDescent="0.2">
      <c r="A674" s="268" t="s">
        <v>230</v>
      </c>
      <c r="B674" s="269" t="str">
        <f>B32</f>
        <v>* Ulica: Lička - odvojak (oznaka LIČ-O)</v>
      </c>
      <c r="C674" s="270" t="s">
        <v>0</v>
      </c>
      <c r="D674" s="271">
        <v>0</v>
      </c>
      <c r="E674" s="272"/>
      <c r="F674" s="273"/>
      <c r="G674" s="272"/>
      <c r="H674" s="273"/>
      <c r="I674" s="272"/>
    </row>
    <row r="675" spans="1:9" x14ac:dyDescent="0.2">
      <c r="A675" s="268" t="s">
        <v>267</v>
      </c>
      <c r="B675" s="269" t="str">
        <f>B33</f>
        <v>* Ulica: Obrove - odvojak (oznaka OBR-O)</v>
      </c>
      <c r="C675" s="270" t="s">
        <v>0</v>
      </c>
      <c r="D675" s="271">
        <v>0</v>
      </c>
      <c r="E675" s="272"/>
      <c r="F675" s="273"/>
      <c r="G675" s="272"/>
      <c r="H675" s="273"/>
      <c r="I675" s="272"/>
    </row>
    <row r="676" spans="1:9" x14ac:dyDescent="0.2">
      <c r="A676" s="268" t="s">
        <v>292</v>
      </c>
      <c r="B676" s="269" t="str">
        <f>B34</f>
        <v>* Ulica: ostalo, raskrižja (oznaka OST)</v>
      </c>
      <c r="C676" s="270" t="s">
        <v>0</v>
      </c>
      <c r="D676" s="271">
        <v>0</v>
      </c>
      <c r="E676" s="272"/>
      <c r="F676" s="273"/>
      <c r="G676" s="272"/>
      <c r="H676" s="273"/>
      <c r="I676" s="272"/>
    </row>
    <row r="677" spans="1:9" x14ac:dyDescent="0.2">
      <c r="B677" s="200"/>
      <c r="C677" s="277"/>
      <c r="D677" s="277"/>
    </row>
    <row r="678" spans="1:9" x14ac:dyDescent="0.2">
      <c r="B678" s="200"/>
      <c r="C678" s="277"/>
      <c r="D678" s="277"/>
    </row>
    <row r="679" spans="1:9" ht="51" x14ac:dyDescent="0.2">
      <c r="A679" s="179" t="s">
        <v>120</v>
      </c>
      <c r="B679" s="307" t="s">
        <v>174</v>
      </c>
      <c r="C679" s="264" t="s">
        <v>0</v>
      </c>
      <c r="D679" s="265">
        <f>SUM(D680:D697)</f>
        <v>1</v>
      </c>
      <c r="E679" s="266"/>
      <c r="F679" s="267"/>
      <c r="G679" s="267"/>
      <c r="H679" s="267"/>
      <c r="I679" s="266"/>
    </row>
    <row r="680" spans="1:9" x14ac:dyDescent="0.2">
      <c r="A680" s="268" t="s">
        <v>60</v>
      </c>
      <c r="B680" s="269" t="str">
        <f>B17</f>
        <v>* Ulica: Zatonska - odvojak 9 (oznaka ZAT-O9)</v>
      </c>
      <c r="C680" s="270" t="s">
        <v>0</v>
      </c>
      <c r="D680" s="271">
        <v>0</v>
      </c>
      <c r="E680" s="272"/>
      <c r="F680" s="273"/>
      <c r="G680" s="272"/>
      <c r="H680" s="273"/>
      <c r="I680" s="272"/>
    </row>
    <row r="681" spans="1:9" x14ac:dyDescent="0.2">
      <c r="A681" s="268" t="s">
        <v>61</v>
      </c>
      <c r="B681" s="269" t="str">
        <f>B18</f>
        <v>* Ulica: Zatonska - odvojak 10 (oznaka ZAT-O10)</v>
      </c>
      <c r="C681" s="270" t="s">
        <v>0</v>
      </c>
      <c r="D681" s="271">
        <v>0</v>
      </c>
      <c r="E681" s="272"/>
      <c r="F681" s="273"/>
      <c r="G681" s="272"/>
      <c r="H681" s="273"/>
      <c r="I681" s="272"/>
    </row>
    <row r="682" spans="1:9" x14ac:dyDescent="0.2">
      <c r="A682" s="268" t="s">
        <v>62</v>
      </c>
      <c r="B682" s="269" t="str">
        <f>B19</f>
        <v>* Ulica: Zatonska - odvojak 11 (oznaka ZAT-O11)</v>
      </c>
      <c r="C682" s="270" t="s">
        <v>0</v>
      </c>
      <c r="D682" s="271">
        <v>0</v>
      </c>
      <c r="E682" s="272"/>
      <c r="F682" s="273"/>
      <c r="G682" s="272"/>
      <c r="H682" s="273"/>
      <c r="I682" s="272"/>
    </row>
    <row r="683" spans="1:9" x14ac:dyDescent="0.2">
      <c r="A683" s="268" t="s">
        <v>63</v>
      </c>
      <c r="B683" s="269" t="str">
        <f>B20</f>
        <v>* Ulica: Zatonska - odvojak 12 (oznaka ZAT-O12)</v>
      </c>
      <c r="C683" s="270" t="s">
        <v>0</v>
      </c>
      <c r="D683" s="271">
        <v>0</v>
      </c>
      <c r="E683" s="272"/>
      <c r="F683" s="273"/>
      <c r="G683" s="272"/>
      <c r="H683" s="273"/>
      <c r="I683" s="272"/>
    </row>
    <row r="684" spans="1:9" x14ac:dyDescent="0.2">
      <c r="A684" s="268" t="s">
        <v>64</v>
      </c>
      <c r="B684" s="269" t="str">
        <f>B21</f>
        <v>* Ulica: Zatonska - odvojak 13 (oznaka ZAT-O13)</v>
      </c>
      <c r="C684" s="270" t="s">
        <v>0</v>
      </c>
      <c r="D684" s="271">
        <v>0</v>
      </c>
      <c r="E684" s="272"/>
      <c r="F684" s="273"/>
      <c r="G684" s="272"/>
      <c r="H684" s="273"/>
      <c r="I684" s="272"/>
    </row>
    <row r="685" spans="1:9" x14ac:dyDescent="0.2">
      <c r="A685" s="268" t="s">
        <v>65</v>
      </c>
      <c r="B685" s="269" t="str">
        <f>B22</f>
        <v>* Ulica: Zatonska - odvojak 14 (oznaka ZAT-O14)</v>
      </c>
      <c r="C685" s="270" t="s">
        <v>0</v>
      </c>
      <c r="D685" s="271">
        <v>0</v>
      </c>
      <c r="E685" s="272"/>
      <c r="F685" s="273"/>
      <c r="G685" s="272"/>
      <c r="H685" s="273"/>
      <c r="I685" s="272"/>
    </row>
    <row r="686" spans="1:9" x14ac:dyDescent="0.2">
      <c r="A686" s="268" t="s">
        <v>66</v>
      </c>
      <c r="B686" s="269" t="str">
        <f>B23</f>
        <v>* Ulica: Zatonska - odvojak 15 (oznaka ZAT-O15)</v>
      </c>
      <c r="C686" s="270" t="s">
        <v>0</v>
      </c>
      <c r="D686" s="271">
        <v>0</v>
      </c>
      <c r="E686" s="272"/>
      <c r="F686" s="273"/>
      <c r="G686" s="272"/>
      <c r="H686" s="273"/>
      <c r="I686" s="272"/>
    </row>
    <row r="687" spans="1:9" x14ac:dyDescent="0.2">
      <c r="A687" s="268" t="s">
        <v>67</v>
      </c>
      <c r="B687" s="269" t="str">
        <f>B24</f>
        <v>* Ulica: Zatonska - odvojak 16 (oznaka ZAT-O16)</v>
      </c>
      <c r="C687" s="270" t="s">
        <v>0</v>
      </c>
      <c r="D687" s="271">
        <v>0</v>
      </c>
      <c r="E687" s="272"/>
      <c r="F687" s="273"/>
      <c r="G687" s="272"/>
      <c r="H687" s="273"/>
      <c r="I687" s="272"/>
    </row>
    <row r="688" spans="1:9" x14ac:dyDescent="0.2">
      <c r="A688" s="268" t="s">
        <v>5</v>
      </c>
      <c r="B688" s="269" t="str">
        <f>B25</f>
        <v>* Ulica: Ante Starčevića i Lička - odvojci (oznaka POL)</v>
      </c>
      <c r="C688" s="270" t="s">
        <v>0</v>
      </c>
      <c r="D688" s="271">
        <v>0</v>
      </c>
      <c r="E688" s="272"/>
      <c r="F688" s="273"/>
      <c r="G688" s="272"/>
      <c r="H688" s="273"/>
      <c r="I688" s="272"/>
    </row>
    <row r="689" spans="1:9" x14ac:dyDescent="0.2">
      <c r="A689" s="268" t="s">
        <v>68</v>
      </c>
      <c r="B689" s="269" t="str">
        <f>B26</f>
        <v>* Ulica: Prve primorske čete - odvojak (oznaka PPČ)</v>
      </c>
      <c r="C689" s="270" t="s">
        <v>0</v>
      </c>
      <c r="D689" s="271">
        <v>0</v>
      </c>
      <c r="E689" s="272"/>
      <c r="F689" s="273"/>
      <c r="G689" s="272"/>
      <c r="H689" s="273"/>
      <c r="I689" s="272"/>
    </row>
    <row r="690" spans="1:9" x14ac:dyDescent="0.2">
      <c r="A690" s="268" t="s">
        <v>69</v>
      </c>
      <c r="B690" s="269" t="str">
        <f>B27</f>
        <v>* Ulica: Ruđera Boškovića - odvojak 1 (oznaka RB-O1)</v>
      </c>
      <c r="C690" s="270" t="s">
        <v>0</v>
      </c>
      <c r="D690" s="271">
        <v>0</v>
      </c>
      <c r="E690" s="272"/>
      <c r="F690" s="273"/>
      <c r="G690" s="272"/>
      <c r="H690" s="273"/>
      <c r="I690" s="272"/>
    </row>
    <row r="691" spans="1:9" x14ac:dyDescent="0.2">
      <c r="A691" s="268" t="s">
        <v>70</v>
      </c>
      <c r="B691" s="269" t="str">
        <f>B28</f>
        <v>* Ulica: Ruđera Boškovića - odvojak 2 (oznaka RB-O2)</v>
      </c>
      <c r="C691" s="270" t="s">
        <v>0</v>
      </c>
      <c r="D691" s="271">
        <v>0</v>
      </c>
      <c r="E691" s="272"/>
      <c r="F691" s="273"/>
      <c r="G691" s="272"/>
      <c r="H691" s="273"/>
      <c r="I691" s="272"/>
    </row>
    <row r="692" spans="1:9" x14ac:dyDescent="0.2">
      <c r="A692" s="268" t="s">
        <v>71</v>
      </c>
      <c r="B692" s="269" t="str">
        <f>B29</f>
        <v>* Ulica: Ljudevita Gaja (oznaka LJG)</v>
      </c>
      <c r="C692" s="270" t="s">
        <v>0</v>
      </c>
      <c r="D692" s="271">
        <v>0</v>
      </c>
      <c r="E692" s="272"/>
      <c r="F692" s="273"/>
      <c r="G692" s="272"/>
      <c r="H692" s="273"/>
      <c r="I692" s="272"/>
    </row>
    <row r="693" spans="1:9" x14ac:dyDescent="0.2">
      <c r="A693" s="268" t="s">
        <v>228</v>
      </c>
      <c r="B693" s="269" t="str">
        <f>B30</f>
        <v>* Ulica: J.Š. Akabe - odvojak (oznaka JŠA-O)</v>
      </c>
      <c r="C693" s="270" t="s">
        <v>0</v>
      </c>
      <c r="D693" s="271">
        <v>0</v>
      </c>
      <c r="E693" s="272"/>
      <c r="F693" s="273"/>
      <c r="G693" s="272"/>
      <c r="H693" s="273"/>
      <c r="I693" s="272"/>
    </row>
    <row r="694" spans="1:9" x14ac:dyDescent="0.2">
      <c r="A694" s="268" t="s">
        <v>229</v>
      </c>
      <c r="B694" s="269" t="str">
        <f>B31</f>
        <v>* Ulica: Miroslava Krleže - odvojak (oznaka MK-O)</v>
      </c>
      <c r="C694" s="270" t="s">
        <v>0</v>
      </c>
      <c r="D694" s="271">
        <v>0</v>
      </c>
      <c r="E694" s="272"/>
      <c r="F694" s="273"/>
      <c r="G694" s="272"/>
      <c r="H694" s="273"/>
      <c r="I694" s="272"/>
    </row>
    <row r="695" spans="1:9" x14ac:dyDescent="0.2">
      <c r="A695" s="268" t="s">
        <v>230</v>
      </c>
      <c r="B695" s="269" t="str">
        <f>B32</f>
        <v>* Ulica: Lička - odvojak (oznaka LIČ-O)</v>
      </c>
      <c r="C695" s="270" t="s">
        <v>0</v>
      </c>
      <c r="D695" s="271">
        <v>0</v>
      </c>
      <c r="E695" s="272"/>
      <c r="F695" s="273"/>
      <c r="G695" s="272"/>
      <c r="H695" s="273"/>
      <c r="I695" s="272"/>
    </row>
    <row r="696" spans="1:9" x14ac:dyDescent="0.2">
      <c r="A696" s="268" t="s">
        <v>267</v>
      </c>
      <c r="B696" s="269" t="str">
        <f>B33</f>
        <v>* Ulica: Obrove - odvojak (oznaka OBR-O)</v>
      </c>
      <c r="C696" s="270" t="s">
        <v>0</v>
      </c>
      <c r="D696" s="271">
        <v>0</v>
      </c>
      <c r="E696" s="272"/>
      <c r="F696" s="273"/>
      <c r="G696" s="272"/>
      <c r="H696" s="273"/>
      <c r="I696" s="272"/>
    </row>
    <row r="697" spans="1:9" x14ac:dyDescent="0.2">
      <c r="A697" s="268" t="s">
        <v>292</v>
      </c>
      <c r="B697" s="269" t="str">
        <f>B34</f>
        <v>* Ulica: ostalo, raskrižja (oznaka OST)</v>
      </c>
      <c r="C697" s="270" t="s">
        <v>0</v>
      </c>
      <c r="D697" s="271">
        <v>1</v>
      </c>
      <c r="E697" s="272"/>
      <c r="F697" s="273"/>
      <c r="G697" s="272"/>
      <c r="H697" s="273"/>
      <c r="I697" s="272"/>
    </row>
    <row r="698" spans="1:9" x14ac:dyDescent="0.2">
      <c r="B698" s="200"/>
      <c r="C698" s="277"/>
      <c r="D698" s="277"/>
    </row>
    <row r="699" spans="1:9" x14ac:dyDescent="0.2">
      <c r="B699" s="200"/>
      <c r="C699" s="277"/>
      <c r="D699" s="277"/>
    </row>
    <row r="700" spans="1:9" ht="180" customHeight="1" x14ac:dyDescent="0.2">
      <c r="A700" s="179" t="s">
        <v>121</v>
      </c>
      <c r="B700" s="308" t="s">
        <v>52</v>
      </c>
      <c r="C700" s="277"/>
      <c r="D700" s="277"/>
    </row>
    <row r="701" spans="1:9" x14ac:dyDescent="0.2">
      <c r="B701" s="309" t="s">
        <v>26</v>
      </c>
      <c r="C701" s="277"/>
      <c r="D701" s="277"/>
    </row>
    <row r="702" spans="1:9" ht="26.1" customHeight="1" x14ac:dyDescent="0.2">
      <c r="B702" s="309" t="s">
        <v>38</v>
      </c>
      <c r="C702" s="277"/>
      <c r="D702" s="277"/>
    </row>
    <row r="703" spans="1:9" x14ac:dyDescent="0.2">
      <c r="B703" s="309" t="s">
        <v>125</v>
      </c>
      <c r="C703" s="277"/>
      <c r="D703" s="277"/>
    </row>
    <row r="704" spans="1:9" x14ac:dyDescent="0.2">
      <c r="B704" s="309" t="s">
        <v>126</v>
      </c>
      <c r="C704" s="277"/>
      <c r="D704" s="277"/>
    </row>
    <row r="705" spans="1:9" x14ac:dyDescent="0.2">
      <c r="B705" s="309" t="s">
        <v>127</v>
      </c>
      <c r="C705" s="277"/>
      <c r="D705" s="277"/>
    </row>
    <row r="706" spans="1:9" x14ac:dyDescent="0.2">
      <c r="B706" s="309" t="s">
        <v>55</v>
      </c>
      <c r="C706" s="277"/>
      <c r="D706" s="277"/>
    </row>
    <row r="707" spans="1:9" x14ac:dyDescent="0.2">
      <c r="B707" s="309" t="s">
        <v>128</v>
      </c>
      <c r="C707" s="277"/>
      <c r="D707" s="277"/>
    </row>
    <row r="708" spans="1:9" x14ac:dyDescent="0.2">
      <c r="B708" s="309" t="s">
        <v>129</v>
      </c>
      <c r="C708" s="277"/>
      <c r="D708" s="277"/>
    </row>
    <row r="709" spans="1:9" x14ac:dyDescent="0.2">
      <c r="B709" s="309" t="s">
        <v>130</v>
      </c>
      <c r="C709" s="277"/>
      <c r="D709" s="277"/>
    </row>
    <row r="710" spans="1:9" x14ac:dyDescent="0.2">
      <c r="B710" s="309" t="s">
        <v>131</v>
      </c>
      <c r="C710" s="277"/>
      <c r="D710" s="277"/>
    </row>
    <row r="711" spans="1:9" x14ac:dyDescent="0.2">
      <c r="B711" s="309" t="s">
        <v>27</v>
      </c>
      <c r="C711" s="277"/>
      <c r="D711" s="277"/>
    </row>
    <row r="712" spans="1:9" ht="25.5" x14ac:dyDescent="0.2">
      <c r="B712" s="309" t="s">
        <v>132</v>
      </c>
      <c r="C712" s="277"/>
      <c r="D712" s="277"/>
    </row>
    <row r="713" spans="1:9" x14ac:dyDescent="0.2">
      <c r="B713" s="310" t="s">
        <v>28</v>
      </c>
      <c r="C713" s="277"/>
      <c r="D713" s="277"/>
    </row>
    <row r="714" spans="1:9" x14ac:dyDescent="0.2">
      <c r="B714" s="282" t="s">
        <v>4</v>
      </c>
      <c r="C714" s="264" t="s">
        <v>3</v>
      </c>
      <c r="D714" s="265">
        <f>SUM(D715:D732)</f>
        <v>1</v>
      </c>
      <c r="E714" s="266"/>
      <c r="F714" s="267"/>
      <c r="G714" s="267"/>
      <c r="H714" s="267"/>
      <c r="I714" s="266"/>
    </row>
    <row r="715" spans="1:9" x14ac:dyDescent="0.2">
      <c r="A715" s="268" t="s">
        <v>60</v>
      </c>
      <c r="B715" s="269" t="str">
        <f>B17</f>
        <v>* Ulica: Zatonska - odvojak 9 (oznaka ZAT-O9)</v>
      </c>
      <c r="C715" s="270" t="s">
        <v>0</v>
      </c>
      <c r="D715" s="271">
        <f>'ULAZNI PODACI'!I6</f>
        <v>0</v>
      </c>
      <c r="E715" s="272"/>
      <c r="F715" s="273"/>
      <c r="G715" s="272"/>
      <c r="H715" s="273"/>
      <c r="I715" s="272"/>
    </row>
    <row r="716" spans="1:9" x14ac:dyDescent="0.2">
      <c r="A716" s="268" t="s">
        <v>61</v>
      </c>
      <c r="B716" s="269" t="str">
        <f>B18</f>
        <v>* Ulica: Zatonska - odvojak 10 (oznaka ZAT-O10)</v>
      </c>
      <c r="C716" s="270" t="s">
        <v>0</v>
      </c>
      <c r="D716" s="271">
        <f>'ULAZNI PODACI'!I7</f>
        <v>0</v>
      </c>
      <c r="E716" s="272"/>
      <c r="F716" s="273"/>
      <c r="G716" s="272"/>
      <c r="H716" s="273"/>
      <c r="I716" s="272"/>
    </row>
    <row r="717" spans="1:9" x14ac:dyDescent="0.2">
      <c r="A717" s="268" t="s">
        <v>62</v>
      </c>
      <c r="B717" s="269" t="str">
        <f>B19</f>
        <v>* Ulica: Zatonska - odvojak 11 (oznaka ZAT-O11)</v>
      </c>
      <c r="C717" s="270" t="s">
        <v>0</v>
      </c>
      <c r="D717" s="271">
        <f>'ULAZNI PODACI'!I8</f>
        <v>0</v>
      </c>
      <c r="E717" s="272"/>
      <c r="F717" s="273"/>
      <c r="G717" s="272"/>
      <c r="H717" s="273"/>
      <c r="I717" s="272"/>
    </row>
    <row r="718" spans="1:9" x14ac:dyDescent="0.2">
      <c r="A718" s="268" t="s">
        <v>63</v>
      </c>
      <c r="B718" s="269" t="str">
        <f>B20</f>
        <v>* Ulica: Zatonska - odvojak 12 (oznaka ZAT-O12)</v>
      </c>
      <c r="C718" s="270" t="s">
        <v>0</v>
      </c>
      <c r="D718" s="271">
        <f>'ULAZNI PODACI'!I9</f>
        <v>0</v>
      </c>
      <c r="E718" s="272"/>
      <c r="F718" s="273"/>
      <c r="G718" s="272"/>
      <c r="H718" s="273"/>
      <c r="I718" s="272"/>
    </row>
    <row r="719" spans="1:9" x14ac:dyDescent="0.2">
      <c r="A719" s="268" t="s">
        <v>64</v>
      </c>
      <c r="B719" s="269" t="str">
        <f>B21</f>
        <v>* Ulica: Zatonska - odvojak 13 (oznaka ZAT-O13)</v>
      </c>
      <c r="C719" s="270" t="s">
        <v>0</v>
      </c>
      <c r="D719" s="271">
        <f>'ULAZNI PODACI'!I10</f>
        <v>0</v>
      </c>
      <c r="E719" s="272"/>
      <c r="F719" s="273"/>
      <c r="G719" s="272"/>
      <c r="H719" s="273"/>
      <c r="I719" s="272"/>
    </row>
    <row r="720" spans="1:9" x14ac:dyDescent="0.2">
      <c r="A720" s="268" t="s">
        <v>65</v>
      </c>
      <c r="B720" s="269" t="str">
        <f>B22</f>
        <v>* Ulica: Zatonska - odvojak 14 (oznaka ZAT-O14)</v>
      </c>
      <c r="C720" s="270" t="s">
        <v>0</v>
      </c>
      <c r="D720" s="271">
        <f>'ULAZNI PODACI'!I11</f>
        <v>0</v>
      </c>
      <c r="E720" s="272"/>
      <c r="F720" s="273"/>
      <c r="G720" s="272"/>
      <c r="H720" s="273"/>
      <c r="I720" s="272"/>
    </row>
    <row r="721" spans="1:9" x14ac:dyDescent="0.2">
      <c r="A721" s="268" t="s">
        <v>66</v>
      </c>
      <c r="B721" s="269" t="str">
        <f>B23</f>
        <v>* Ulica: Zatonska - odvojak 15 (oznaka ZAT-O15)</v>
      </c>
      <c r="C721" s="270" t="s">
        <v>0</v>
      </c>
      <c r="D721" s="271">
        <f>'ULAZNI PODACI'!I12</f>
        <v>0</v>
      </c>
      <c r="E721" s="272"/>
      <c r="F721" s="273"/>
      <c r="G721" s="272"/>
      <c r="H721" s="273"/>
      <c r="I721" s="272"/>
    </row>
    <row r="722" spans="1:9" x14ac:dyDescent="0.2">
      <c r="A722" s="268" t="s">
        <v>67</v>
      </c>
      <c r="B722" s="269" t="str">
        <f>B24</f>
        <v>* Ulica: Zatonska - odvojak 16 (oznaka ZAT-O16)</v>
      </c>
      <c r="C722" s="270" t="s">
        <v>0</v>
      </c>
      <c r="D722" s="271">
        <f>'ULAZNI PODACI'!I13</f>
        <v>0</v>
      </c>
      <c r="E722" s="272"/>
      <c r="F722" s="273"/>
      <c r="G722" s="272"/>
      <c r="H722" s="273"/>
      <c r="I722" s="272"/>
    </row>
    <row r="723" spans="1:9" x14ac:dyDescent="0.2">
      <c r="A723" s="268" t="s">
        <v>5</v>
      </c>
      <c r="B723" s="269" t="str">
        <f>B25</f>
        <v>* Ulica: Ante Starčevića i Lička - odvojci (oznaka POL)</v>
      </c>
      <c r="C723" s="270" t="s">
        <v>0</v>
      </c>
      <c r="D723" s="271">
        <f>'ULAZNI PODACI'!I14</f>
        <v>0</v>
      </c>
      <c r="E723" s="272"/>
      <c r="F723" s="273"/>
      <c r="G723" s="272"/>
      <c r="H723" s="273"/>
      <c r="I723" s="272"/>
    </row>
    <row r="724" spans="1:9" x14ac:dyDescent="0.2">
      <c r="A724" s="268" t="s">
        <v>68</v>
      </c>
      <c r="B724" s="269" t="str">
        <f>B26</f>
        <v>* Ulica: Prve primorske čete - odvojak (oznaka PPČ)</v>
      </c>
      <c r="C724" s="270" t="s">
        <v>0</v>
      </c>
      <c r="D724" s="271">
        <f>'ULAZNI PODACI'!I15</f>
        <v>0</v>
      </c>
      <c r="E724" s="272"/>
      <c r="F724" s="273"/>
      <c r="G724" s="272"/>
      <c r="H724" s="273"/>
      <c r="I724" s="272"/>
    </row>
    <row r="725" spans="1:9" x14ac:dyDescent="0.2">
      <c r="A725" s="268" t="s">
        <v>69</v>
      </c>
      <c r="B725" s="269" t="str">
        <f>B27</f>
        <v>* Ulica: Ruđera Boškovića - odvojak 1 (oznaka RB-O1)</v>
      </c>
      <c r="C725" s="270" t="s">
        <v>0</v>
      </c>
      <c r="D725" s="271">
        <f>'ULAZNI PODACI'!I16</f>
        <v>0</v>
      </c>
      <c r="E725" s="272"/>
      <c r="F725" s="273"/>
      <c r="G725" s="272"/>
      <c r="H725" s="273"/>
      <c r="I725" s="272"/>
    </row>
    <row r="726" spans="1:9" x14ac:dyDescent="0.2">
      <c r="A726" s="268" t="s">
        <v>70</v>
      </c>
      <c r="B726" s="269" t="str">
        <f>B28</f>
        <v>* Ulica: Ruđera Boškovića - odvojak 2 (oznaka RB-O2)</v>
      </c>
      <c r="C726" s="270" t="s">
        <v>0</v>
      </c>
      <c r="D726" s="271">
        <f>'ULAZNI PODACI'!I17</f>
        <v>0</v>
      </c>
      <c r="E726" s="272"/>
      <c r="F726" s="273"/>
      <c r="G726" s="272"/>
      <c r="H726" s="273"/>
      <c r="I726" s="272"/>
    </row>
    <row r="727" spans="1:9" x14ac:dyDescent="0.2">
      <c r="A727" s="268" t="s">
        <v>71</v>
      </c>
      <c r="B727" s="269" t="str">
        <f>B29</f>
        <v>* Ulica: Ljudevita Gaja (oznaka LJG)</v>
      </c>
      <c r="C727" s="270" t="s">
        <v>0</v>
      </c>
      <c r="D727" s="271">
        <f>'ULAZNI PODACI'!I18</f>
        <v>0</v>
      </c>
      <c r="E727" s="272"/>
      <c r="F727" s="273"/>
      <c r="G727" s="272"/>
      <c r="H727" s="273"/>
      <c r="I727" s="272"/>
    </row>
    <row r="728" spans="1:9" x14ac:dyDescent="0.2">
      <c r="A728" s="268" t="s">
        <v>228</v>
      </c>
      <c r="B728" s="269" t="str">
        <f>B30</f>
        <v>* Ulica: J.Š. Akabe - odvojak (oznaka JŠA-O)</v>
      </c>
      <c r="C728" s="270" t="s">
        <v>0</v>
      </c>
      <c r="D728" s="271">
        <f>'ULAZNI PODACI'!I19</f>
        <v>0</v>
      </c>
      <c r="E728" s="272"/>
      <c r="F728" s="273"/>
      <c r="G728" s="272"/>
      <c r="H728" s="273"/>
      <c r="I728" s="272"/>
    </row>
    <row r="729" spans="1:9" x14ac:dyDescent="0.2">
      <c r="A729" s="268" t="s">
        <v>229</v>
      </c>
      <c r="B729" s="269" t="str">
        <f>B31</f>
        <v>* Ulica: Miroslava Krleže - odvojak (oznaka MK-O)</v>
      </c>
      <c r="C729" s="270" t="s">
        <v>0</v>
      </c>
      <c r="D729" s="271">
        <f>'ULAZNI PODACI'!I20</f>
        <v>0</v>
      </c>
      <c r="E729" s="272"/>
      <c r="F729" s="273"/>
      <c r="G729" s="272"/>
      <c r="H729" s="273"/>
      <c r="I729" s="272"/>
    </row>
    <row r="730" spans="1:9" x14ac:dyDescent="0.2">
      <c r="A730" s="268" t="s">
        <v>230</v>
      </c>
      <c r="B730" s="269" t="str">
        <f>B32</f>
        <v>* Ulica: Lička - odvojak (oznaka LIČ-O)</v>
      </c>
      <c r="C730" s="270" t="s">
        <v>0</v>
      </c>
      <c r="D730" s="271">
        <f>'ULAZNI PODACI'!I21</f>
        <v>0</v>
      </c>
      <c r="E730" s="272"/>
      <c r="F730" s="273"/>
      <c r="G730" s="272"/>
      <c r="H730" s="273"/>
      <c r="I730" s="272"/>
    </row>
    <row r="731" spans="1:9" x14ac:dyDescent="0.2">
      <c r="A731" s="268" t="s">
        <v>267</v>
      </c>
      <c r="B731" s="269" t="str">
        <f>B33</f>
        <v>* Ulica: Obrove - odvojak (oznaka OBR-O)</v>
      </c>
      <c r="C731" s="270" t="s">
        <v>0</v>
      </c>
      <c r="D731" s="271">
        <f>'ULAZNI PODACI'!I22</f>
        <v>1</v>
      </c>
      <c r="E731" s="272"/>
      <c r="F731" s="273"/>
      <c r="G731" s="272"/>
      <c r="H731" s="273"/>
      <c r="I731" s="272"/>
    </row>
    <row r="732" spans="1:9" x14ac:dyDescent="0.2">
      <c r="A732" s="268" t="s">
        <v>292</v>
      </c>
      <c r="B732" s="269" t="str">
        <f>B34</f>
        <v>* Ulica: ostalo, raskrižja (oznaka OST)</v>
      </c>
      <c r="C732" s="270" t="s">
        <v>0</v>
      </c>
      <c r="D732" s="271">
        <f>'ULAZNI PODACI'!I23</f>
        <v>0</v>
      </c>
      <c r="E732" s="272"/>
      <c r="F732" s="273"/>
      <c r="G732" s="272"/>
      <c r="H732" s="273"/>
      <c r="I732" s="272"/>
    </row>
    <row r="733" spans="1:9" x14ac:dyDescent="0.2">
      <c r="B733" s="200"/>
      <c r="C733" s="277"/>
      <c r="D733" s="277"/>
    </row>
    <row r="734" spans="1:9" x14ac:dyDescent="0.2">
      <c r="B734" s="200"/>
      <c r="C734" s="277"/>
      <c r="D734" s="277"/>
    </row>
    <row r="735" spans="1:9" ht="51" x14ac:dyDescent="0.2">
      <c r="A735" s="179" t="s">
        <v>122</v>
      </c>
      <c r="B735" s="263" t="s">
        <v>73</v>
      </c>
      <c r="C735" s="264" t="s">
        <v>0</v>
      </c>
      <c r="D735" s="265">
        <f>SUM(D736:D753)</f>
        <v>91</v>
      </c>
      <c r="E735" s="266"/>
      <c r="F735" s="267"/>
      <c r="G735" s="267"/>
      <c r="H735" s="267"/>
      <c r="I735" s="266"/>
    </row>
    <row r="736" spans="1:9" x14ac:dyDescent="0.2">
      <c r="A736" s="268" t="s">
        <v>60</v>
      </c>
      <c r="B736" s="269" t="str">
        <f>B17</f>
        <v>* Ulica: Zatonska - odvojak 9 (oznaka ZAT-O9)</v>
      </c>
      <c r="C736" s="270" t="s">
        <v>0</v>
      </c>
      <c r="D736" s="271">
        <f>SUM('ULAZNI PODACI'!F6:H6)</f>
        <v>8</v>
      </c>
      <c r="E736" s="272"/>
      <c r="F736" s="273"/>
      <c r="G736" s="272"/>
      <c r="H736" s="273"/>
      <c r="I736" s="272"/>
    </row>
    <row r="737" spans="1:9" x14ac:dyDescent="0.2">
      <c r="A737" s="268" t="s">
        <v>61</v>
      </c>
      <c r="B737" s="269" t="str">
        <f>B18</f>
        <v>* Ulica: Zatonska - odvojak 10 (oznaka ZAT-O10)</v>
      </c>
      <c r="C737" s="270" t="s">
        <v>0</v>
      </c>
      <c r="D737" s="271">
        <f>SUM('ULAZNI PODACI'!F7:H7)</f>
        <v>10</v>
      </c>
      <c r="E737" s="272"/>
      <c r="F737" s="273"/>
      <c r="G737" s="272"/>
      <c r="H737" s="273"/>
      <c r="I737" s="272"/>
    </row>
    <row r="738" spans="1:9" x14ac:dyDescent="0.2">
      <c r="A738" s="268" t="s">
        <v>62</v>
      </c>
      <c r="B738" s="269" t="str">
        <f>B19</f>
        <v>* Ulica: Zatonska - odvojak 11 (oznaka ZAT-O11)</v>
      </c>
      <c r="C738" s="270" t="s">
        <v>0</v>
      </c>
      <c r="D738" s="271">
        <f>SUM('ULAZNI PODACI'!F8:H8)</f>
        <v>3</v>
      </c>
      <c r="E738" s="272"/>
      <c r="F738" s="273"/>
      <c r="G738" s="272"/>
      <c r="H738" s="273"/>
      <c r="I738" s="272"/>
    </row>
    <row r="739" spans="1:9" x14ac:dyDescent="0.2">
      <c r="A739" s="268" t="s">
        <v>63</v>
      </c>
      <c r="B739" s="269" t="str">
        <f>B20</f>
        <v>* Ulica: Zatonska - odvojak 12 (oznaka ZAT-O12)</v>
      </c>
      <c r="C739" s="270" t="s">
        <v>0</v>
      </c>
      <c r="D739" s="271">
        <f>SUM('ULAZNI PODACI'!F9:H9)</f>
        <v>4</v>
      </c>
      <c r="E739" s="272"/>
      <c r="F739" s="273"/>
      <c r="G739" s="272"/>
      <c r="H739" s="273"/>
      <c r="I739" s="272"/>
    </row>
    <row r="740" spans="1:9" x14ac:dyDescent="0.2">
      <c r="A740" s="268" t="s">
        <v>64</v>
      </c>
      <c r="B740" s="269" t="str">
        <f>B21</f>
        <v>* Ulica: Zatonska - odvojak 13 (oznaka ZAT-O13)</v>
      </c>
      <c r="C740" s="270" t="s">
        <v>0</v>
      </c>
      <c r="D740" s="271">
        <f>SUM('ULAZNI PODACI'!F10:H10)</f>
        <v>3</v>
      </c>
      <c r="E740" s="272"/>
      <c r="F740" s="273"/>
      <c r="G740" s="272"/>
      <c r="H740" s="273"/>
      <c r="I740" s="272"/>
    </row>
    <row r="741" spans="1:9" x14ac:dyDescent="0.2">
      <c r="A741" s="268" t="s">
        <v>65</v>
      </c>
      <c r="B741" s="269" t="str">
        <f>B22</f>
        <v>* Ulica: Zatonska - odvojak 14 (oznaka ZAT-O14)</v>
      </c>
      <c r="C741" s="270" t="s">
        <v>0</v>
      </c>
      <c r="D741" s="271">
        <f>SUM('ULAZNI PODACI'!F11:H11)</f>
        <v>4</v>
      </c>
      <c r="E741" s="272"/>
      <c r="F741" s="273"/>
      <c r="G741" s="272"/>
      <c r="H741" s="273"/>
      <c r="I741" s="272"/>
    </row>
    <row r="742" spans="1:9" x14ac:dyDescent="0.2">
      <c r="A742" s="268" t="s">
        <v>66</v>
      </c>
      <c r="B742" s="269" t="str">
        <f>B23</f>
        <v>* Ulica: Zatonska - odvojak 15 (oznaka ZAT-O15)</v>
      </c>
      <c r="C742" s="270" t="s">
        <v>0</v>
      </c>
      <c r="D742" s="271">
        <f>SUM('ULAZNI PODACI'!F12:H12)</f>
        <v>5</v>
      </c>
      <c r="E742" s="272"/>
      <c r="F742" s="273"/>
      <c r="G742" s="272"/>
      <c r="H742" s="273"/>
      <c r="I742" s="272"/>
    </row>
    <row r="743" spans="1:9" x14ac:dyDescent="0.2">
      <c r="A743" s="268" t="s">
        <v>67</v>
      </c>
      <c r="B743" s="269" t="str">
        <f>B24</f>
        <v>* Ulica: Zatonska - odvojak 16 (oznaka ZAT-O16)</v>
      </c>
      <c r="C743" s="270" t="s">
        <v>0</v>
      </c>
      <c r="D743" s="271">
        <f>SUM('ULAZNI PODACI'!F13:H13)</f>
        <v>11</v>
      </c>
      <c r="E743" s="272"/>
      <c r="F743" s="273"/>
      <c r="G743" s="272"/>
      <c r="H743" s="273"/>
      <c r="I743" s="272"/>
    </row>
    <row r="744" spans="1:9" x14ac:dyDescent="0.2">
      <c r="A744" s="268" t="s">
        <v>5</v>
      </c>
      <c r="B744" s="269" t="str">
        <f>B25</f>
        <v>* Ulica: Ante Starčevića i Lička - odvojci (oznaka POL)</v>
      </c>
      <c r="C744" s="270" t="s">
        <v>0</v>
      </c>
      <c r="D744" s="271">
        <f>SUM('ULAZNI PODACI'!F14:H14)</f>
        <v>16</v>
      </c>
      <c r="E744" s="272"/>
      <c r="F744" s="273"/>
      <c r="G744" s="272"/>
      <c r="H744" s="273"/>
      <c r="I744" s="272"/>
    </row>
    <row r="745" spans="1:9" x14ac:dyDescent="0.2">
      <c r="A745" s="268" t="s">
        <v>68</v>
      </c>
      <c r="B745" s="269" t="str">
        <f>B26</f>
        <v>* Ulica: Prve primorske čete - odvojak (oznaka PPČ)</v>
      </c>
      <c r="C745" s="270" t="s">
        <v>0</v>
      </c>
      <c r="D745" s="271">
        <f>SUM('ULAZNI PODACI'!F15:H15)</f>
        <v>6</v>
      </c>
      <c r="E745" s="272"/>
      <c r="F745" s="273"/>
      <c r="G745" s="272"/>
      <c r="H745" s="273"/>
      <c r="I745" s="272"/>
    </row>
    <row r="746" spans="1:9" x14ac:dyDescent="0.2">
      <c r="A746" s="268" t="s">
        <v>69</v>
      </c>
      <c r="B746" s="269" t="str">
        <f>B27</f>
        <v>* Ulica: Ruđera Boškovića - odvojak 1 (oznaka RB-O1)</v>
      </c>
      <c r="C746" s="270" t="s">
        <v>0</v>
      </c>
      <c r="D746" s="271">
        <f>SUM('ULAZNI PODACI'!F16:H16)</f>
        <v>3</v>
      </c>
      <c r="E746" s="272"/>
      <c r="F746" s="273"/>
      <c r="G746" s="272"/>
      <c r="H746" s="273"/>
      <c r="I746" s="272"/>
    </row>
    <row r="747" spans="1:9" x14ac:dyDescent="0.2">
      <c r="A747" s="268" t="s">
        <v>70</v>
      </c>
      <c r="B747" s="269" t="str">
        <f>B28</f>
        <v>* Ulica: Ruđera Boškovića - odvojak 2 (oznaka RB-O2)</v>
      </c>
      <c r="C747" s="270" t="s">
        <v>0</v>
      </c>
      <c r="D747" s="271">
        <f>SUM('ULAZNI PODACI'!F17:H17)</f>
        <v>3</v>
      </c>
      <c r="E747" s="272"/>
      <c r="F747" s="273"/>
      <c r="G747" s="272"/>
      <c r="H747" s="273"/>
      <c r="I747" s="272"/>
    </row>
    <row r="748" spans="1:9" x14ac:dyDescent="0.2">
      <c r="A748" s="268" t="s">
        <v>71</v>
      </c>
      <c r="B748" s="269" t="str">
        <f>B29</f>
        <v>* Ulica: Ljudevita Gaja (oznaka LJG)</v>
      </c>
      <c r="C748" s="270" t="s">
        <v>0</v>
      </c>
      <c r="D748" s="271">
        <f>SUM('ULAZNI PODACI'!F18:H18)</f>
        <v>5</v>
      </c>
      <c r="E748" s="272"/>
      <c r="F748" s="273"/>
      <c r="G748" s="272"/>
      <c r="H748" s="273"/>
      <c r="I748" s="272"/>
    </row>
    <row r="749" spans="1:9" x14ac:dyDescent="0.2">
      <c r="A749" s="268" t="s">
        <v>228</v>
      </c>
      <c r="B749" s="269" t="str">
        <f>B30</f>
        <v>* Ulica: J.Š. Akabe - odvojak (oznaka JŠA-O)</v>
      </c>
      <c r="C749" s="270" t="s">
        <v>0</v>
      </c>
      <c r="D749" s="271">
        <f>SUM('ULAZNI PODACI'!F19:H19)</f>
        <v>0</v>
      </c>
      <c r="E749" s="272"/>
      <c r="F749" s="273"/>
      <c r="G749" s="272"/>
      <c r="H749" s="273"/>
      <c r="I749" s="272"/>
    </row>
    <row r="750" spans="1:9" x14ac:dyDescent="0.2">
      <c r="A750" s="268" t="s">
        <v>229</v>
      </c>
      <c r="B750" s="269" t="str">
        <f>B31</f>
        <v>* Ulica: Miroslava Krleže - odvojak (oznaka MK-O)</v>
      </c>
      <c r="C750" s="270" t="s">
        <v>0</v>
      </c>
      <c r="D750" s="271">
        <f>SUM('ULAZNI PODACI'!F20:H20)</f>
        <v>7</v>
      </c>
      <c r="E750" s="272"/>
      <c r="F750" s="273"/>
      <c r="G750" s="272"/>
      <c r="H750" s="273"/>
      <c r="I750" s="272"/>
    </row>
    <row r="751" spans="1:9" x14ac:dyDescent="0.2">
      <c r="A751" s="268" t="s">
        <v>230</v>
      </c>
      <c r="B751" s="269" t="str">
        <f>B32</f>
        <v>* Ulica: Lička - odvojak (oznaka LIČ-O)</v>
      </c>
      <c r="C751" s="270" t="s">
        <v>0</v>
      </c>
      <c r="D751" s="271">
        <f>SUM('ULAZNI PODACI'!F21:H21)</f>
        <v>0</v>
      </c>
      <c r="E751" s="272"/>
      <c r="F751" s="273"/>
      <c r="G751" s="272"/>
      <c r="H751" s="273"/>
      <c r="I751" s="272"/>
    </row>
    <row r="752" spans="1:9" x14ac:dyDescent="0.2">
      <c r="A752" s="268" t="s">
        <v>267</v>
      </c>
      <c r="B752" s="269" t="str">
        <f>B33</f>
        <v>* Ulica: Obrove - odvojak (oznaka OBR-O)</v>
      </c>
      <c r="C752" s="270" t="s">
        <v>0</v>
      </c>
      <c r="D752" s="271">
        <f>SUM('ULAZNI PODACI'!F22:H22)</f>
        <v>0</v>
      </c>
      <c r="E752" s="272"/>
      <c r="F752" s="273"/>
      <c r="G752" s="272"/>
      <c r="H752" s="273"/>
      <c r="I752" s="272"/>
    </row>
    <row r="753" spans="1:9" x14ac:dyDescent="0.2">
      <c r="A753" s="268" t="s">
        <v>292</v>
      </c>
      <c r="B753" s="269" t="str">
        <f>B34</f>
        <v>* Ulica: ostalo, raskrižja (oznaka OST)</v>
      </c>
      <c r="C753" s="270" t="s">
        <v>0</v>
      </c>
      <c r="D753" s="271">
        <f>SUM('ULAZNI PODACI'!F23:H23)</f>
        <v>3</v>
      </c>
      <c r="E753" s="272"/>
      <c r="F753" s="273"/>
      <c r="G753" s="272"/>
      <c r="H753" s="273"/>
      <c r="I753" s="272"/>
    </row>
    <row r="754" spans="1:9" x14ac:dyDescent="0.2">
      <c r="B754" s="200"/>
      <c r="C754" s="277"/>
      <c r="D754" s="277"/>
    </row>
    <row r="755" spans="1:9" x14ac:dyDescent="0.2">
      <c r="B755" s="200"/>
      <c r="C755" s="277"/>
      <c r="D755" s="277"/>
    </row>
    <row r="756" spans="1:9" ht="63.75" x14ac:dyDescent="0.2">
      <c r="A756" s="179" t="s">
        <v>123</v>
      </c>
      <c r="B756" s="263" t="s">
        <v>103</v>
      </c>
      <c r="C756" s="264" t="s">
        <v>0</v>
      </c>
      <c r="D756" s="265">
        <f>SUM(D757:D774)</f>
        <v>31</v>
      </c>
      <c r="E756" s="266"/>
      <c r="F756" s="267"/>
      <c r="G756" s="267"/>
      <c r="H756" s="267"/>
      <c r="I756" s="266"/>
    </row>
    <row r="757" spans="1:9" x14ac:dyDescent="0.2">
      <c r="A757" s="268" t="s">
        <v>60</v>
      </c>
      <c r="B757" s="269" t="str">
        <f>B17</f>
        <v>* Ulica: Zatonska - odvojak 9 (oznaka ZAT-O9)</v>
      </c>
      <c r="C757" s="270" t="s">
        <v>0</v>
      </c>
      <c r="D757" s="271">
        <f>'ULAZNI PODACI'!O30</f>
        <v>0</v>
      </c>
      <c r="E757" s="272"/>
      <c r="F757" s="273"/>
      <c r="G757" s="272"/>
      <c r="H757" s="273"/>
      <c r="I757" s="272"/>
    </row>
    <row r="758" spans="1:9" x14ac:dyDescent="0.2">
      <c r="A758" s="268" t="s">
        <v>61</v>
      </c>
      <c r="B758" s="269" t="str">
        <f>B18</f>
        <v>* Ulica: Zatonska - odvojak 10 (oznaka ZAT-O10)</v>
      </c>
      <c r="C758" s="270" t="s">
        <v>0</v>
      </c>
      <c r="D758" s="271">
        <f>'ULAZNI PODACI'!O31</f>
        <v>0</v>
      </c>
      <c r="E758" s="272"/>
      <c r="F758" s="273"/>
      <c r="G758" s="272"/>
      <c r="H758" s="273"/>
      <c r="I758" s="272"/>
    </row>
    <row r="759" spans="1:9" x14ac:dyDescent="0.2">
      <c r="A759" s="268" t="s">
        <v>62</v>
      </c>
      <c r="B759" s="269" t="str">
        <f>B19</f>
        <v>* Ulica: Zatonska - odvojak 11 (oznaka ZAT-O11)</v>
      </c>
      <c r="C759" s="270" t="s">
        <v>0</v>
      </c>
      <c r="D759" s="271">
        <f>'ULAZNI PODACI'!O32</f>
        <v>0</v>
      </c>
      <c r="E759" s="272"/>
      <c r="F759" s="273"/>
      <c r="G759" s="272"/>
      <c r="H759" s="273"/>
      <c r="I759" s="272"/>
    </row>
    <row r="760" spans="1:9" x14ac:dyDescent="0.2">
      <c r="A760" s="268" t="s">
        <v>63</v>
      </c>
      <c r="B760" s="269" t="str">
        <f>B20</f>
        <v>* Ulica: Zatonska - odvojak 12 (oznaka ZAT-O12)</v>
      </c>
      <c r="C760" s="270" t="s">
        <v>0</v>
      </c>
      <c r="D760" s="271">
        <f>'ULAZNI PODACI'!O33</f>
        <v>0</v>
      </c>
      <c r="E760" s="272"/>
      <c r="F760" s="273"/>
      <c r="G760" s="272"/>
      <c r="H760" s="273"/>
      <c r="I760" s="272"/>
    </row>
    <row r="761" spans="1:9" x14ac:dyDescent="0.2">
      <c r="A761" s="268" t="s">
        <v>64</v>
      </c>
      <c r="B761" s="269" t="str">
        <f>B21</f>
        <v>* Ulica: Zatonska - odvojak 13 (oznaka ZAT-O13)</v>
      </c>
      <c r="C761" s="270" t="s">
        <v>0</v>
      </c>
      <c r="D761" s="271">
        <f>'ULAZNI PODACI'!O34</f>
        <v>0</v>
      </c>
      <c r="E761" s="272"/>
      <c r="F761" s="273"/>
      <c r="G761" s="272"/>
      <c r="H761" s="273"/>
      <c r="I761" s="272"/>
    </row>
    <row r="762" spans="1:9" x14ac:dyDescent="0.2">
      <c r="A762" s="268" t="s">
        <v>65</v>
      </c>
      <c r="B762" s="269" t="str">
        <f>B22</f>
        <v>* Ulica: Zatonska - odvojak 14 (oznaka ZAT-O14)</v>
      </c>
      <c r="C762" s="270" t="s">
        <v>0</v>
      </c>
      <c r="D762" s="271">
        <f>'ULAZNI PODACI'!O35</f>
        <v>0</v>
      </c>
      <c r="E762" s="272"/>
      <c r="F762" s="273"/>
      <c r="G762" s="272"/>
      <c r="H762" s="273"/>
      <c r="I762" s="272"/>
    </row>
    <row r="763" spans="1:9" x14ac:dyDescent="0.2">
      <c r="A763" s="268" t="s">
        <v>66</v>
      </c>
      <c r="B763" s="269" t="str">
        <f>B23</f>
        <v>* Ulica: Zatonska - odvojak 15 (oznaka ZAT-O15)</v>
      </c>
      <c r="C763" s="270" t="s">
        <v>0</v>
      </c>
      <c r="D763" s="271">
        <f>'ULAZNI PODACI'!O36</f>
        <v>4</v>
      </c>
      <c r="E763" s="272"/>
      <c r="F763" s="273"/>
      <c r="G763" s="272"/>
      <c r="H763" s="273"/>
      <c r="I763" s="272"/>
    </row>
    <row r="764" spans="1:9" x14ac:dyDescent="0.2">
      <c r="A764" s="268" t="s">
        <v>67</v>
      </c>
      <c r="B764" s="269" t="str">
        <f>B24</f>
        <v>* Ulica: Zatonska - odvojak 16 (oznaka ZAT-O16)</v>
      </c>
      <c r="C764" s="270" t="s">
        <v>0</v>
      </c>
      <c r="D764" s="271">
        <f>'ULAZNI PODACI'!O37</f>
        <v>8</v>
      </c>
      <c r="E764" s="272"/>
      <c r="F764" s="273"/>
      <c r="G764" s="272"/>
      <c r="H764" s="273"/>
      <c r="I764" s="272"/>
    </row>
    <row r="765" spans="1:9" x14ac:dyDescent="0.2">
      <c r="A765" s="268" t="s">
        <v>5</v>
      </c>
      <c r="B765" s="269" t="str">
        <f>B25</f>
        <v>* Ulica: Ante Starčevića i Lička - odvojci (oznaka POL)</v>
      </c>
      <c r="C765" s="270" t="s">
        <v>0</v>
      </c>
      <c r="D765" s="271">
        <f>'ULAZNI PODACI'!O38</f>
        <v>0</v>
      </c>
      <c r="E765" s="272"/>
      <c r="F765" s="273"/>
      <c r="G765" s="272"/>
      <c r="H765" s="273"/>
      <c r="I765" s="272"/>
    </row>
    <row r="766" spans="1:9" x14ac:dyDescent="0.2">
      <c r="A766" s="268" t="s">
        <v>68</v>
      </c>
      <c r="B766" s="269" t="str">
        <f>B26</f>
        <v>* Ulica: Prve primorske čete - odvojak (oznaka PPČ)</v>
      </c>
      <c r="C766" s="270" t="s">
        <v>0</v>
      </c>
      <c r="D766" s="271">
        <f>'ULAZNI PODACI'!O39</f>
        <v>0</v>
      </c>
      <c r="E766" s="272"/>
      <c r="F766" s="273"/>
      <c r="G766" s="272"/>
      <c r="H766" s="273"/>
      <c r="I766" s="272"/>
    </row>
    <row r="767" spans="1:9" x14ac:dyDescent="0.2">
      <c r="A767" s="268" t="s">
        <v>69</v>
      </c>
      <c r="B767" s="269" t="str">
        <f>B27</f>
        <v>* Ulica: Ruđera Boškovića - odvojak 1 (oznaka RB-O1)</v>
      </c>
      <c r="C767" s="270" t="s">
        <v>0</v>
      </c>
      <c r="D767" s="271">
        <f>'ULAZNI PODACI'!O40</f>
        <v>0</v>
      </c>
      <c r="E767" s="272"/>
      <c r="F767" s="273"/>
      <c r="G767" s="272"/>
      <c r="H767" s="273"/>
      <c r="I767" s="272"/>
    </row>
    <row r="768" spans="1:9" x14ac:dyDescent="0.2">
      <c r="A768" s="268" t="s">
        <v>70</v>
      </c>
      <c r="B768" s="269" t="str">
        <f>B28</f>
        <v>* Ulica: Ruđera Boškovića - odvojak 2 (oznaka RB-O2)</v>
      </c>
      <c r="C768" s="270" t="s">
        <v>0</v>
      </c>
      <c r="D768" s="271">
        <f>'ULAZNI PODACI'!O41</f>
        <v>0</v>
      </c>
      <c r="E768" s="272"/>
      <c r="F768" s="273"/>
      <c r="G768" s="272"/>
      <c r="H768" s="273"/>
      <c r="I768" s="272"/>
    </row>
    <row r="769" spans="1:9" x14ac:dyDescent="0.2">
      <c r="A769" s="268" t="s">
        <v>71</v>
      </c>
      <c r="B769" s="269" t="str">
        <f>B29</f>
        <v>* Ulica: Ljudevita Gaja (oznaka LJG)</v>
      </c>
      <c r="C769" s="270" t="s">
        <v>0</v>
      </c>
      <c r="D769" s="271">
        <f>'ULAZNI PODACI'!O42</f>
        <v>0</v>
      </c>
      <c r="E769" s="272"/>
      <c r="F769" s="273"/>
      <c r="G769" s="272"/>
      <c r="H769" s="273"/>
      <c r="I769" s="272"/>
    </row>
    <row r="770" spans="1:9" x14ac:dyDescent="0.2">
      <c r="A770" s="268" t="s">
        <v>228</v>
      </c>
      <c r="B770" s="269" t="str">
        <f>B30</f>
        <v>* Ulica: J.Š. Akabe - odvojak (oznaka JŠA-O)</v>
      </c>
      <c r="C770" s="270" t="s">
        <v>0</v>
      </c>
      <c r="D770" s="271">
        <f>'ULAZNI PODACI'!O43</f>
        <v>6</v>
      </c>
      <c r="E770" s="272"/>
      <c r="F770" s="273"/>
      <c r="G770" s="272"/>
      <c r="H770" s="273"/>
      <c r="I770" s="272"/>
    </row>
    <row r="771" spans="1:9" x14ac:dyDescent="0.2">
      <c r="A771" s="268" t="s">
        <v>229</v>
      </c>
      <c r="B771" s="269" t="str">
        <f>B31</f>
        <v>* Ulica: Miroslava Krleže - odvojak (oznaka MK-O)</v>
      </c>
      <c r="C771" s="270" t="s">
        <v>0</v>
      </c>
      <c r="D771" s="271">
        <f>'ULAZNI PODACI'!O44</f>
        <v>0</v>
      </c>
      <c r="E771" s="272"/>
      <c r="F771" s="273"/>
      <c r="G771" s="272"/>
      <c r="H771" s="273"/>
      <c r="I771" s="272"/>
    </row>
    <row r="772" spans="1:9" x14ac:dyDescent="0.2">
      <c r="A772" s="268" t="s">
        <v>230</v>
      </c>
      <c r="B772" s="269" t="str">
        <f>B32</f>
        <v>* Ulica: Lička - odvojak (oznaka LIČ-O)</v>
      </c>
      <c r="C772" s="270" t="s">
        <v>0</v>
      </c>
      <c r="D772" s="271">
        <f>'ULAZNI PODACI'!O45</f>
        <v>5</v>
      </c>
      <c r="E772" s="272"/>
      <c r="F772" s="273"/>
      <c r="G772" s="272"/>
      <c r="H772" s="273"/>
      <c r="I772" s="272"/>
    </row>
    <row r="773" spans="1:9" x14ac:dyDescent="0.2">
      <c r="A773" s="268" t="s">
        <v>267</v>
      </c>
      <c r="B773" s="269" t="str">
        <f>B33</f>
        <v>* Ulica: Obrove - odvojak (oznaka OBR-O)</v>
      </c>
      <c r="C773" s="270" t="s">
        <v>0</v>
      </c>
      <c r="D773" s="271">
        <f>'ULAZNI PODACI'!O46</f>
        <v>8</v>
      </c>
      <c r="E773" s="272"/>
      <c r="F773" s="273"/>
      <c r="G773" s="272"/>
      <c r="H773" s="273"/>
      <c r="I773" s="272"/>
    </row>
    <row r="774" spans="1:9" x14ac:dyDescent="0.2">
      <c r="A774" s="268" t="s">
        <v>292</v>
      </c>
      <c r="B774" s="269" t="str">
        <f>B34</f>
        <v>* Ulica: ostalo, raskrižja (oznaka OST)</v>
      </c>
      <c r="C774" s="270" t="s">
        <v>0</v>
      </c>
      <c r="D774" s="271">
        <f>'ULAZNI PODACI'!O47</f>
        <v>0</v>
      </c>
      <c r="E774" s="272"/>
      <c r="F774" s="273"/>
      <c r="G774" s="272"/>
      <c r="H774" s="273"/>
      <c r="I774" s="272"/>
    </row>
    <row r="775" spans="1:9" x14ac:dyDescent="0.2">
      <c r="B775" s="200"/>
      <c r="C775" s="277"/>
      <c r="D775" s="277"/>
    </row>
    <row r="776" spans="1:9" x14ac:dyDescent="0.2">
      <c r="B776" s="200"/>
      <c r="C776" s="277"/>
      <c r="D776" s="277"/>
    </row>
    <row r="777" spans="1:9" ht="63.75" x14ac:dyDescent="0.2">
      <c r="A777" s="179" t="s">
        <v>222</v>
      </c>
      <c r="B777" s="263" t="s">
        <v>115</v>
      </c>
      <c r="C777" s="264" t="s">
        <v>3</v>
      </c>
      <c r="D777" s="265">
        <f>SUM(D778:D795)</f>
        <v>17</v>
      </c>
      <c r="E777" s="266"/>
      <c r="F777" s="267"/>
      <c r="G777" s="267"/>
      <c r="H777" s="267"/>
      <c r="I777" s="266"/>
    </row>
    <row r="778" spans="1:9" x14ac:dyDescent="0.2">
      <c r="A778" s="268" t="s">
        <v>60</v>
      </c>
      <c r="B778" s="269" t="str">
        <f>B17</f>
        <v>* Ulica: Zatonska - odvojak 9 (oznaka ZAT-O9)</v>
      </c>
      <c r="C778" s="270" t="s">
        <v>3</v>
      </c>
      <c r="D778" s="271">
        <f>'ULAZNI PODACI'!O6</f>
        <v>1</v>
      </c>
      <c r="E778" s="272"/>
      <c r="F778" s="273"/>
      <c r="G778" s="272"/>
      <c r="H778" s="273"/>
      <c r="I778" s="272"/>
    </row>
    <row r="779" spans="1:9" x14ac:dyDescent="0.2">
      <c r="A779" s="268" t="s">
        <v>61</v>
      </c>
      <c r="B779" s="269" t="str">
        <f>B18</f>
        <v>* Ulica: Zatonska - odvojak 10 (oznaka ZAT-O10)</v>
      </c>
      <c r="C779" s="270" t="s">
        <v>3</v>
      </c>
      <c r="D779" s="271">
        <f>'ULAZNI PODACI'!O7</f>
        <v>0</v>
      </c>
      <c r="E779" s="272"/>
      <c r="F779" s="273"/>
      <c r="G779" s="272"/>
      <c r="H779" s="273"/>
      <c r="I779" s="272"/>
    </row>
    <row r="780" spans="1:9" x14ac:dyDescent="0.2">
      <c r="A780" s="268" t="s">
        <v>62</v>
      </c>
      <c r="B780" s="269" t="str">
        <f>B19</f>
        <v>* Ulica: Zatonska - odvojak 11 (oznaka ZAT-O11)</v>
      </c>
      <c r="C780" s="270" t="s">
        <v>3</v>
      </c>
      <c r="D780" s="271">
        <f>'ULAZNI PODACI'!O8</f>
        <v>1</v>
      </c>
      <c r="E780" s="272"/>
      <c r="F780" s="273"/>
      <c r="G780" s="272"/>
      <c r="H780" s="273"/>
      <c r="I780" s="272"/>
    </row>
    <row r="781" spans="1:9" x14ac:dyDescent="0.2">
      <c r="A781" s="268" t="s">
        <v>63</v>
      </c>
      <c r="B781" s="269" t="str">
        <f>B20</f>
        <v>* Ulica: Zatonska - odvojak 12 (oznaka ZAT-O12)</v>
      </c>
      <c r="C781" s="270" t="s">
        <v>3</v>
      </c>
      <c r="D781" s="271">
        <f>'ULAZNI PODACI'!O9</f>
        <v>1</v>
      </c>
      <c r="E781" s="272"/>
      <c r="F781" s="273"/>
      <c r="G781" s="272"/>
      <c r="H781" s="273"/>
      <c r="I781" s="272"/>
    </row>
    <row r="782" spans="1:9" x14ac:dyDescent="0.2">
      <c r="A782" s="268" t="s">
        <v>64</v>
      </c>
      <c r="B782" s="269" t="str">
        <f>B21</f>
        <v>* Ulica: Zatonska - odvojak 13 (oznaka ZAT-O13)</v>
      </c>
      <c r="C782" s="270" t="s">
        <v>3</v>
      </c>
      <c r="D782" s="271">
        <f>'ULAZNI PODACI'!O10</f>
        <v>1</v>
      </c>
      <c r="E782" s="272"/>
      <c r="F782" s="273"/>
      <c r="G782" s="272"/>
      <c r="H782" s="273"/>
      <c r="I782" s="272"/>
    </row>
    <row r="783" spans="1:9" x14ac:dyDescent="0.2">
      <c r="A783" s="268" t="s">
        <v>65</v>
      </c>
      <c r="B783" s="269" t="str">
        <f>B22</f>
        <v>* Ulica: Zatonska - odvojak 14 (oznaka ZAT-O14)</v>
      </c>
      <c r="C783" s="270" t="s">
        <v>3</v>
      </c>
      <c r="D783" s="271">
        <f>'ULAZNI PODACI'!O11</f>
        <v>1</v>
      </c>
      <c r="E783" s="272"/>
      <c r="F783" s="273"/>
      <c r="G783" s="272"/>
      <c r="H783" s="273"/>
      <c r="I783" s="272"/>
    </row>
    <row r="784" spans="1:9" x14ac:dyDescent="0.2">
      <c r="A784" s="268" t="s">
        <v>66</v>
      </c>
      <c r="B784" s="269" t="str">
        <f>B23</f>
        <v>* Ulica: Zatonska - odvojak 15 (oznaka ZAT-O15)</v>
      </c>
      <c r="C784" s="270" t="s">
        <v>3</v>
      </c>
      <c r="D784" s="271">
        <f>'ULAZNI PODACI'!O12</f>
        <v>0</v>
      </c>
      <c r="E784" s="272"/>
      <c r="F784" s="273"/>
      <c r="G784" s="272"/>
      <c r="H784" s="273"/>
      <c r="I784" s="272"/>
    </row>
    <row r="785" spans="1:9" x14ac:dyDescent="0.2">
      <c r="A785" s="268" t="s">
        <v>67</v>
      </c>
      <c r="B785" s="269" t="str">
        <f>B24</f>
        <v>* Ulica: Zatonska - odvojak 16 (oznaka ZAT-O16)</v>
      </c>
      <c r="C785" s="270" t="s">
        <v>3</v>
      </c>
      <c r="D785" s="271">
        <f>'ULAZNI PODACI'!O13</f>
        <v>3</v>
      </c>
      <c r="E785" s="272"/>
      <c r="F785" s="273"/>
      <c r="G785" s="272"/>
      <c r="H785" s="273"/>
      <c r="I785" s="272"/>
    </row>
    <row r="786" spans="1:9" x14ac:dyDescent="0.2">
      <c r="A786" s="268" t="s">
        <v>5</v>
      </c>
      <c r="B786" s="269" t="str">
        <f>B25</f>
        <v>* Ulica: Ante Starčevića i Lička - odvojci (oznaka POL)</v>
      </c>
      <c r="C786" s="270" t="s">
        <v>3</v>
      </c>
      <c r="D786" s="271">
        <f>'ULAZNI PODACI'!O14</f>
        <v>1</v>
      </c>
      <c r="E786" s="272"/>
      <c r="F786" s="273"/>
      <c r="G786" s="272"/>
      <c r="H786" s="273"/>
      <c r="I786" s="272"/>
    </row>
    <row r="787" spans="1:9" x14ac:dyDescent="0.2">
      <c r="A787" s="268" t="s">
        <v>68</v>
      </c>
      <c r="B787" s="269" t="str">
        <f>B26</f>
        <v>* Ulica: Prve primorske čete - odvojak (oznaka PPČ)</v>
      </c>
      <c r="C787" s="270" t="s">
        <v>3</v>
      </c>
      <c r="D787" s="271">
        <f>'ULAZNI PODACI'!O15</f>
        <v>1</v>
      </c>
      <c r="E787" s="272"/>
      <c r="F787" s="273"/>
      <c r="G787" s="272"/>
      <c r="H787" s="273"/>
      <c r="I787" s="272"/>
    </row>
    <row r="788" spans="1:9" x14ac:dyDescent="0.2">
      <c r="A788" s="268" t="s">
        <v>69</v>
      </c>
      <c r="B788" s="269" t="str">
        <f>B27</f>
        <v>* Ulica: Ruđera Boškovića - odvojak 1 (oznaka RB-O1)</v>
      </c>
      <c r="C788" s="270" t="s">
        <v>3</v>
      </c>
      <c r="D788" s="271">
        <f>'ULAZNI PODACI'!O16</f>
        <v>0</v>
      </c>
      <c r="E788" s="272"/>
      <c r="F788" s="273"/>
      <c r="G788" s="272"/>
      <c r="H788" s="273"/>
      <c r="I788" s="272"/>
    </row>
    <row r="789" spans="1:9" x14ac:dyDescent="0.2">
      <c r="A789" s="268" t="s">
        <v>70</v>
      </c>
      <c r="B789" s="269" t="str">
        <f>B28</f>
        <v>* Ulica: Ruđera Boškovića - odvojak 2 (oznaka RB-O2)</v>
      </c>
      <c r="C789" s="270" t="s">
        <v>3</v>
      </c>
      <c r="D789" s="271">
        <f>'ULAZNI PODACI'!O17</f>
        <v>1</v>
      </c>
      <c r="E789" s="272"/>
      <c r="F789" s="273"/>
      <c r="G789" s="272"/>
      <c r="H789" s="273"/>
      <c r="I789" s="272"/>
    </row>
    <row r="790" spans="1:9" x14ac:dyDescent="0.2">
      <c r="A790" s="268" t="s">
        <v>71</v>
      </c>
      <c r="B790" s="269" t="str">
        <f>B29</f>
        <v>* Ulica: Ljudevita Gaja (oznaka LJG)</v>
      </c>
      <c r="C790" s="270" t="s">
        <v>3</v>
      </c>
      <c r="D790" s="271">
        <f>'ULAZNI PODACI'!O18</f>
        <v>0</v>
      </c>
      <c r="E790" s="272"/>
      <c r="F790" s="273"/>
      <c r="G790" s="272"/>
      <c r="H790" s="273"/>
      <c r="I790" s="272"/>
    </row>
    <row r="791" spans="1:9" x14ac:dyDescent="0.2">
      <c r="A791" s="268" t="s">
        <v>228</v>
      </c>
      <c r="B791" s="269" t="str">
        <f>B30</f>
        <v>* Ulica: J.Š. Akabe - odvojak (oznaka JŠA-O)</v>
      </c>
      <c r="C791" s="270" t="s">
        <v>3</v>
      </c>
      <c r="D791" s="271">
        <f>'ULAZNI PODACI'!O19</f>
        <v>0</v>
      </c>
      <c r="E791" s="272"/>
      <c r="F791" s="273"/>
      <c r="G791" s="272"/>
      <c r="H791" s="273"/>
      <c r="I791" s="272"/>
    </row>
    <row r="792" spans="1:9" x14ac:dyDescent="0.2">
      <c r="A792" s="268" t="s">
        <v>229</v>
      </c>
      <c r="B792" s="269" t="str">
        <f>B31</f>
        <v>* Ulica: Miroslava Krleže - odvojak (oznaka MK-O)</v>
      </c>
      <c r="C792" s="270" t="s">
        <v>3</v>
      </c>
      <c r="D792" s="271">
        <f>'ULAZNI PODACI'!O20</f>
        <v>1</v>
      </c>
      <c r="E792" s="272"/>
      <c r="F792" s="273"/>
      <c r="G792" s="272"/>
      <c r="H792" s="273"/>
      <c r="I792" s="272"/>
    </row>
    <row r="793" spans="1:9" x14ac:dyDescent="0.2">
      <c r="A793" s="268" t="s">
        <v>230</v>
      </c>
      <c r="B793" s="269" t="str">
        <f>B32</f>
        <v>* Ulica: Lička - odvojak (oznaka LIČ-O)</v>
      </c>
      <c r="C793" s="270" t="s">
        <v>3</v>
      </c>
      <c r="D793" s="271">
        <f>'ULAZNI PODACI'!O21</f>
        <v>1</v>
      </c>
      <c r="E793" s="272"/>
      <c r="F793" s="273"/>
      <c r="G793" s="272"/>
      <c r="H793" s="273"/>
      <c r="I793" s="272"/>
    </row>
    <row r="794" spans="1:9" x14ac:dyDescent="0.2">
      <c r="A794" s="268" t="s">
        <v>267</v>
      </c>
      <c r="B794" s="269" t="str">
        <f>B33</f>
        <v>* Ulica: Obrove - odvojak (oznaka OBR-O)</v>
      </c>
      <c r="C794" s="270" t="s">
        <v>3</v>
      </c>
      <c r="D794" s="271">
        <f>'ULAZNI PODACI'!O22</f>
        <v>1</v>
      </c>
      <c r="E794" s="272"/>
      <c r="F794" s="273"/>
      <c r="G794" s="272"/>
      <c r="H794" s="273"/>
      <c r="I794" s="272"/>
    </row>
    <row r="795" spans="1:9" x14ac:dyDescent="0.2">
      <c r="A795" s="268" t="s">
        <v>292</v>
      </c>
      <c r="B795" s="269" t="str">
        <f>B34</f>
        <v>* Ulica: ostalo, raskrižja (oznaka OST)</v>
      </c>
      <c r="C795" s="270" t="s">
        <v>3</v>
      </c>
      <c r="D795" s="271">
        <f>'ULAZNI PODACI'!O23</f>
        <v>3</v>
      </c>
      <c r="E795" s="272"/>
      <c r="F795" s="273"/>
      <c r="G795" s="272"/>
      <c r="H795" s="273"/>
      <c r="I795" s="272"/>
    </row>
    <row r="796" spans="1:9" x14ac:dyDescent="0.2">
      <c r="B796" s="200"/>
      <c r="C796" s="277"/>
      <c r="D796" s="277"/>
    </row>
    <row r="797" spans="1:9" x14ac:dyDescent="0.2">
      <c r="B797" s="200"/>
      <c r="C797" s="277"/>
      <c r="D797" s="277"/>
    </row>
    <row r="798" spans="1:9" ht="52.5" x14ac:dyDescent="0.2">
      <c r="A798" s="179" t="s">
        <v>223</v>
      </c>
      <c r="B798" s="278" t="s">
        <v>263</v>
      </c>
      <c r="C798" s="264" t="s">
        <v>3</v>
      </c>
      <c r="D798" s="265">
        <f>SUM(D799:D816)</f>
        <v>30</v>
      </c>
      <c r="E798" s="266"/>
      <c r="F798" s="267"/>
      <c r="G798" s="267"/>
      <c r="H798" s="267"/>
      <c r="I798" s="266"/>
    </row>
    <row r="799" spans="1:9" x14ac:dyDescent="0.2">
      <c r="A799" s="268" t="s">
        <v>60</v>
      </c>
      <c r="B799" s="269" t="str">
        <f>B17</f>
        <v>* Ulica: Zatonska - odvojak 9 (oznaka ZAT-O9)</v>
      </c>
      <c r="C799" s="270" t="s">
        <v>3</v>
      </c>
      <c r="D799" s="271">
        <f>'ULAZNI PODACI'!N30</f>
        <v>1</v>
      </c>
      <c r="E799" s="272"/>
      <c r="F799" s="273"/>
      <c r="G799" s="272"/>
      <c r="H799" s="273"/>
      <c r="I799" s="272"/>
    </row>
    <row r="800" spans="1:9" x14ac:dyDescent="0.2">
      <c r="A800" s="268" t="s">
        <v>61</v>
      </c>
      <c r="B800" s="269" t="str">
        <f>B18</f>
        <v>* Ulica: Zatonska - odvojak 10 (oznaka ZAT-O10)</v>
      </c>
      <c r="C800" s="270" t="s">
        <v>3</v>
      </c>
      <c r="D800" s="271">
        <f>'ULAZNI PODACI'!N31</f>
        <v>0</v>
      </c>
      <c r="E800" s="272"/>
      <c r="F800" s="273"/>
      <c r="G800" s="272"/>
      <c r="H800" s="273"/>
      <c r="I800" s="272"/>
    </row>
    <row r="801" spans="1:9" x14ac:dyDescent="0.2">
      <c r="A801" s="268" t="s">
        <v>62</v>
      </c>
      <c r="B801" s="269" t="str">
        <f>B19</f>
        <v>* Ulica: Zatonska - odvojak 11 (oznaka ZAT-O11)</v>
      </c>
      <c r="C801" s="270" t="s">
        <v>3</v>
      </c>
      <c r="D801" s="271">
        <f>'ULAZNI PODACI'!N32</f>
        <v>2</v>
      </c>
      <c r="E801" s="272"/>
      <c r="F801" s="273"/>
      <c r="G801" s="272"/>
      <c r="H801" s="273"/>
      <c r="I801" s="272"/>
    </row>
    <row r="802" spans="1:9" x14ac:dyDescent="0.2">
      <c r="A802" s="268" t="s">
        <v>63</v>
      </c>
      <c r="B802" s="269" t="str">
        <f>B20</f>
        <v>* Ulica: Zatonska - odvojak 12 (oznaka ZAT-O12)</v>
      </c>
      <c r="C802" s="270" t="s">
        <v>3</v>
      </c>
      <c r="D802" s="271">
        <f>'ULAZNI PODACI'!N33</f>
        <v>0</v>
      </c>
      <c r="E802" s="272"/>
      <c r="F802" s="273"/>
      <c r="G802" s="272"/>
      <c r="H802" s="273"/>
      <c r="I802" s="272"/>
    </row>
    <row r="803" spans="1:9" x14ac:dyDescent="0.2">
      <c r="A803" s="268" t="s">
        <v>64</v>
      </c>
      <c r="B803" s="269" t="str">
        <f>B21</f>
        <v>* Ulica: Zatonska - odvojak 13 (oznaka ZAT-O13)</v>
      </c>
      <c r="C803" s="270" t="s">
        <v>3</v>
      </c>
      <c r="D803" s="271">
        <f>'ULAZNI PODACI'!N34</f>
        <v>0</v>
      </c>
      <c r="E803" s="272"/>
      <c r="F803" s="273"/>
      <c r="G803" s="272"/>
      <c r="H803" s="273"/>
      <c r="I803" s="272"/>
    </row>
    <row r="804" spans="1:9" x14ac:dyDescent="0.2">
      <c r="A804" s="268" t="s">
        <v>65</v>
      </c>
      <c r="B804" s="269" t="str">
        <f>B22</f>
        <v>* Ulica: Zatonska - odvojak 14 (oznaka ZAT-O14)</v>
      </c>
      <c r="C804" s="270" t="s">
        <v>3</v>
      </c>
      <c r="D804" s="271">
        <f>'ULAZNI PODACI'!N35</f>
        <v>0</v>
      </c>
      <c r="E804" s="272"/>
      <c r="F804" s="273"/>
      <c r="G804" s="272"/>
      <c r="H804" s="273"/>
      <c r="I804" s="272"/>
    </row>
    <row r="805" spans="1:9" x14ac:dyDescent="0.2">
      <c r="A805" s="268" t="s">
        <v>66</v>
      </c>
      <c r="B805" s="269" t="str">
        <f>B23</f>
        <v>* Ulica: Zatonska - odvojak 15 (oznaka ZAT-O15)</v>
      </c>
      <c r="C805" s="270" t="s">
        <v>3</v>
      </c>
      <c r="D805" s="271">
        <f>'ULAZNI PODACI'!N36</f>
        <v>10</v>
      </c>
      <c r="E805" s="272"/>
      <c r="F805" s="273"/>
      <c r="G805" s="272"/>
      <c r="H805" s="273"/>
      <c r="I805" s="272"/>
    </row>
    <row r="806" spans="1:9" x14ac:dyDescent="0.2">
      <c r="A806" s="268" t="s">
        <v>67</v>
      </c>
      <c r="B806" s="269" t="str">
        <f>B24</f>
        <v>* Ulica: Zatonska - odvojak 16 (oznaka ZAT-O16)</v>
      </c>
      <c r="C806" s="270" t="s">
        <v>3</v>
      </c>
      <c r="D806" s="271">
        <f>'ULAZNI PODACI'!N37</f>
        <v>9</v>
      </c>
      <c r="E806" s="272"/>
      <c r="F806" s="273"/>
      <c r="G806" s="272"/>
      <c r="H806" s="273"/>
      <c r="I806" s="272"/>
    </row>
    <row r="807" spans="1:9" x14ac:dyDescent="0.2">
      <c r="A807" s="268" t="s">
        <v>5</v>
      </c>
      <c r="B807" s="269" t="str">
        <f>B25</f>
        <v>* Ulica: Ante Starčevića i Lička - odvojci (oznaka POL)</v>
      </c>
      <c r="C807" s="270" t="s">
        <v>3</v>
      </c>
      <c r="D807" s="271">
        <f>'ULAZNI PODACI'!N38</f>
        <v>2</v>
      </c>
      <c r="E807" s="272"/>
      <c r="F807" s="273"/>
      <c r="G807" s="272"/>
      <c r="H807" s="273"/>
      <c r="I807" s="272"/>
    </row>
    <row r="808" spans="1:9" x14ac:dyDescent="0.2">
      <c r="A808" s="268" t="s">
        <v>68</v>
      </c>
      <c r="B808" s="269" t="str">
        <f>B26</f>
        <v>* Ulica: Prve primorske čete - odvojak (oznaka PPČ)</v>
      </c>
      <c r="C808" s="270" t="s">
        <v>3</v>
      </c>
      <c r="D808" s="271">
        <f>'ULAZNI PODACI'!N39</f>
        <v>0</v>
      </c>
      <c r="E808" s="272"/>
      <c r="F808" s="273"/>
      <c r="G808" s="272"/>
      <c r="H808" s="273"/>
      <c r="I808" s="272"/>
    </row>
    <row r="809" spans="1:9" x14ac:dyDescent="0.2">
      <c r="A809" s="268" t="s">
        <v>69</v>
      </c>
      <c r="B809" s="269" t="str">
        <f>B27</f>
        <v>* Ulica: Ruđera Boškovića - odvojak 1 (oznaka RB-O1)</v>
      </c>
      <c r="C809" s="270" t="s">
        <v>3</v>
      </c>
      <c r="D809" s="271">
        <f>'ULAZNI PODACI'!N40</f>
        <v>1</v>
      </c>
      <c r="E809" s="272"/>
      <c r="F809" s="273"/>
      <c r="G809" s="272"/>
      <c r="H809" s="273"/>
      <c r="I809" s="272"/>
    </row>
    <row r="810" spans="1:9" x14ac:dyDescent="0.2">
      <c r="A810" s="268" t="s">
        <v>70</v>
      </c>
      <c r="B810" s="269" t="str">
        <f>B28</f>
        <v>* Ulica: Ruđera Boškovića - odvojak 2 (oznaka RB-O2)</v>
      </c>
      <c r="C810" s="270" t="s">
        <v>3</v>
      </c>
      <c r="D810" s="271">
        <f>'ULAZNI PODACI'!N41</f>
        <v>1</v>
      </c>
      <c r="E810" s="272"/>
      <c r="F810" s="273"/>
      <c r="G810" s="272"/>
      <c r="H810" s="273"/>
      <c r="I810" s="272"/>
    </row>
    <row r="811" spans="1:9" x14ac:dyDescent="0.2">
      <c r="A811" s="268" t="s">
        <v>71</v>
      </c>
      <c r="B811" s="269" t="str">
        <f>B29</f>
        <v>* Ulica: Ljudevita Gaja (oznaka LJG)</v>
      </c>
      <c r="C811" s="270" t="s">
        <v>3</v>
      </c>
      <c r="D811" s="271">
        <f>'ULAZNI PODACI'!N42</f>
        <v>2</v>
      </c>
      <c r="E811" s="272"/>
      <c r="F811" s="273"/>
      <c r="G811" s="272"/>
      <c r="H811" s="273"/>
      <c r="I811" s="272"/>
    </row>
    <row r="812" spans="1:9" x14ac:dyDescent="0.2">
      <c r="A812" s="268" t="s">
        <v>228</v>
      </c>
      <c r="B812" s="269" t="str">
        <f>B30</f>
        <v>* Ulica: J.Š. Akabe - odvojak (oznaka JŠA-O)</v>
      </c>
      <c r="C812" s="270" t="s">
        <v>3</v>
      </c>
      <c r="D812" s="271">
        <f>'ULAZNI PODACI'!N43</f>
        <v>1</v>
      </c>
      <c r="E812" s="272"/>
      <c r="F812" s="273"/>
      <c r="G812" s="272"/>
      <c r="H812" s="273"/>
      <c r="I812" s="272"/>
    </row>
    <row r="813" spans="1:9" x14ac:dyDescent="0.2">
      <c r="A813" s="268" t="s">
        <v>229</v>
      </c>
      <c r="B813" s="269" t="str">
        <f>B31</f>
        <v>* Ulica: Miroslava Krleže - odvojak (oznaka MK-O)</v>
      </c>
      <c r="C813" s="270" t="s">
        <v>3</v>
      </c>
      <c r="D813" s="271">
        <f>'ULAZNI PODACI'!N44</f>
        <v>1</v>
      </c>
      <c r="E813" s="272"/>
      <c r="F813" s="273"/>
      <c r="G813" s="272"/>
      <c r="H813" s="273"/>
      <c r="I813" s="272"/>
    </row>
    <row r="814" spans="1:9" x14ac:dyDescent="0.2">
      <c r="A814" s="268" t="s">
        <v>230</v>
      </c>
      <c r="B814" s="269" t="str">
        <f>B32</f>
        <v>* Ulica: Lička - odvojak (oznaka LIČ-O)</v>
      </c>
      <c r="C814" s="270" t="s">
        <v>3</v>
      </c>
      <c r="D814" s="271">
        <f>'ULAZNI PODACI'!N45</f>
        <v>0</v>
      </c>
      <c r="E814" s="272"/>
      <c r="F814" s="273"/>
      <c r="G814" s="272"/>
      <c r="H814" s="273"/>
      <c r="I814" s="272"/>
    </row>
    <row r="815" spans="1:9" x14ac:dyDescent="0.2">
      <c r="A815" s="268" t="s">
        <v>267</v>
      </c>
      <c r="B815" s="269" t="str">
        <f>B33</f>
        <v>* Ulica: Obrove - odvojak (oznaka OBR-O)</v>
      </c>
      <c r="C815" s="270" t="s">
        <v>3</v>
      </c>
      <c r="D815" s="271">
        <f>'ULAZNI PODACI'!N46</f>
        <v>0</v>
      </c>
      <c r="E815" s="272"/>
      <c r="F815" s="273"/>
      <c r="G815" s="272"/>
      <c r="H815" s="273"/>
      <c r="I815" s="272"/>
    </row>
    <row r="816" spans="1:9" x14ac:dyDescent="0.2">
      <c r="A816" s="268" t="s">
        <v>292</v>
      </c>
      <c r="B816" s="269" t="str">
        <f>B34</f>
        <v>* Ulica: ostalo, raskrižja (oznaka OST)</v>
      </c>
      <c r="C816" s="270" t="s">
        <v>3</v>
      </c>
      <c r="D816" s="271">
        <f>'ULAZNI PODACI'!N47</f>
        <v>0</v>
      </c>
      <c r="E816" s="272"/>
      <c r="F816" s="273"/>
      <c r="G816" s="272"/>
      <c r="H816" s="273"/>
      <c r="I816" s="272"/>
    </row>
    <row r="817" spans="1:9" x14ac:dyDescent="0.2">
      <c r="C817" s="277"/>
      <c r="D817" s="277"/>
    </row>
    <row r="818" spans="1:9" x14ac:dyDescent="0.2">
      <c r="C818" s="277"/>
      <c r="D818" s="277"/>
    </row>
    <row r="819" spans="1:9" ht="51" x14ac:dyDescent="0.2">
      <c r="A819" s="179" t="s">
        <v>307</v>
      </c>
      <c r="B819" s="263" t="s">
        <v>178</v>
      </c>
      <c r="C819" s="264" t="s">
        <v>3</v>
      </c>
      <c r="D819" s="265">
        <f>SUM(D820:D837)</f>
        <v>19</v>
      </c>
      <c r="E819" s="266"/>
      <c r="F819" s="267"/>
      <c r="G819" s="267"/>
      <c r="H819" s="267"/>
      <c r="I819" s="266"/>
    </row>
    <row r="820" spans="1:9" x14ac:dyDescent="0.2">
      <c r="A820" s="268" t="s">
        <v>60</v>
      </c>
      <c r="B820" s="269" t="str">
        <f>B17</f>
        <v>* Ulica: Zatonska - odvojak 9 (oznaka ZAT-O9)</v>
      </c>
      <c r="C820" s="270" t="s">
        <v>3</v>
      </c>
      <c r="D820" s="271">
        <v>1</v>
      </c>
      <c r="E820" s="272"/>
      <c r="F820" s="273"/>
      <c r="G820" s="272"/>
      <c r="H820" s="273"/>
      <c r="I820" s="272"/>
    </row>
    <row r="821" spans="1:9" x14ac:dyDescent="0.2">
      <c r="A821" s="268" t="s">
        <v>61</v>
      </c>
      <c r="B821" s="269" t="str">
        <f>B18</f>
        <v>* Ulica: Zatonska - odvojak 10 (oznaka ZAT-O10)</v>
      </c>
      <c r="C821" s="270" t="s">
        <v>3</v>
      </c>
      <c r="D821" s="271">
        <v>1</v>
      </c>
      <c r="E821" s="272"/>
      <c r="F821" s="273"/>
      <c r="G821" s="272"/>
      <c r="H821" s="273"/>
      <c r="I821" s="272"/>
    </row>
    <row r="822" spans="1:9" x14ac:dyDescent="0.2">
      <c r="A822" s="268" t="s">
        <v>62</v>
      </c>
      <c r="B822" s="269" t="str">
        <f>B19</f>
        <v>* Ulica: Zatonska - odvojak 11 (oznaka ZAT-O11)</v>
      </c>
      <c r="C822" s="270" t="s">
        <v>3</v>
      </c>
      <c r="D822" s="271">
        <v>1</v>
      </c>
      <c r="E822" s="272"/>
      <c r="F822" s="273"/>
      <c r="G822" s="272"/>
      <c r="H822" s="273"/>
      <c r="I822" s="272"/>
    </row>
    <row r="823" spans="1:9" x14ac:dyDescent="0.2">
      <c r="A823" s="268" t="s">
        <v>63</v>
      </c>
      <c r="B823" s="269" t="str">
        <f>B20</f>
        <v>* Ulica: Zatonska - odvojak 12 (oznaka ZAT-O12)</v>
      </c>
      <c r="C823" s="270" t="s">
        <v>3</v>
      </c>
      <c r="D823" s="271">
        <v>1</v>
      </c>
      <c r="E823" s="272"/>
      <c r="F823" s="273"/>
      <c r="G823" s="272"/>
      <c r="H823" s="273"/>
      <c r="I823" s="272"/>
    </row>
    <row r="824" spans="1:9" x14ac:dyDescent="0.2">
      <c r="A824" s="268" t="s">
        <v>64</v>
      </c>
      <c r="B824" s="269" t="str">
        <f>B21</f>
        <v>* Ulica: Zatonska - odvojak 13 (oznaka ZAT-O13)</v>
      </c>
      <c r="C824" s="270" t="s">
        <v>3</v>
      </c>
      <c r="D824" s="271">
        <v>1</v>
      </c>
      <c r="E824" s="272"/>
      <c r="F824" s="273"/>
      <c r="G824" s="272"/>
      <c r="H824" s="273"/>
      <c r="I824" s="272"/>
    </row>
    <row r="825" spans="1:9" x14ac:dyDescent="0.2">
      <c r="A825" s="268" t="s">
        <v>65</v>
      </c>
      <c r="B825" s="269" t="str">
        <f>B22</f>
        <v>* Ulica: Zatonska - odvojak 14 (oznaka ZAT-O14)</v>
      </c>
      <c r="C825" s="270" t="s">
        <v>3</v>
      </c>
      <c r="D825" s="271">
        <v>1</v>
      </c>
      <c r="E825" s="272"/>
      <c r="F825" s="273"/>
      <c r="G825" s="272"/>
      <c r="H825" s="273"/>
      <c r="I825" s="272"/>
    </row>
    <row r="826" spans="1:9" x14ac:dyDescent="0.2">
      <c r="A826" s="268" t="s">
        <v>66</v>
      </c>
      <c r="B826" s="269" t="str">
        <f>B23</f>
        <v>* Ulica: Zatonska - odvojak 15 (oznaka ZAT-O15)</v>
      </c>
      <c r="C826" s="270" t="s">
        <v>3</v>
      </c>
      <c r="D826" s="271">
        <v>1</v>
      </c>
      <c r="E826" s="272"/>
      <c r="F826" s="273"/>
      <c r="G826" s="272"/>
      <c r="H826" s="273"/>
      <c r="I826" s="272"/>
    </row>
    <row r="827" spans="1:9" x14ac:dyDescent="0.2">
      <c r="A827" s="268" t="s">
        <v>67</v>
      </c>
      <c r="B827" s="269" t="str">
        <f>B24</f>
        <v>* Ulica: Zatonska - odvojak 16 (oznaka ZAT-O16)</v>
      </c>
      <c r="C827" s="270" t="s">
        <v>3</v>
      </c>
      <c r="D827" s="271">
        <v>1</v>
      </c>
      <c r="E827" s="272"/>
      <c r="F827" s="273"/>
      <c r="G827" s="272"/>
      <c r="H827" s="273"/>
      <c r="I827" s="272"/>
    </row>
    <row r="828" spans="1:9" x14ac:dyDescent="0.2">
      <c r="A828" s="268" t="s">
        <v>5</v>
      </c>
      <c r="B828" s="269" t="str">
        <f>B25</f>
        <v>* Ulica: Ante Starčevića i Lička - odvojci (oznaka POL)</v>
      </c>
      <c r="C828" s="270" t="s">
        <v>3</v>
      </c>
      <c r="D828" s="271">
        <v>1</v>
      </c>
      <c r="E828" s="272"/>
      <c r="F828" s="273"/>
      <c r="G828" s="272"/>
      <c r="H828" s="273"/>
      <c r="I828" s="272"/>
    </row>
    <row r="829" spans="1:9" x14ac:dyDescent="0.2">
      <c r="A829" s="268" t="s">
        <v>68</v>
      </c>
      <c r="B829" s="269" t="str">
        <f>B26</f>
        <v>* Ulica: Prve primorske čete - odvojak (oznaka PPČ)</v>
      </c>
      <c r="C829" s="270" t="s">
        <v>3</v>
      </c>
      <c r="D829" s="271">
        <v>1</v>
      </c>
      <c r="E829" s="272"/>
      <c r="F829" s="273"/>
      <c r="G829" s="272"/>
      <c r="H829" s="273"/>
      <c r="I829" s="272"/>
    </row>
    <row r="830" spans="1:9" x14ac:dyDescent="0.2">
      <c r="A830" s="268" t="s">
        <v>69</v>
      </c>
      <c r="B830" s="269" t="str">
        <f>B27</f>
        <v>* Ulica: Ruđera Boškovića - odvojak 1 (oznaka RB-O1)</v>
      </c>
      <c r="C830" s="270" t="s">
        <v>3</v>
      </c>
      <c r="D830" s="271">
        <v>1</v>
      </c>
      <c r="E830" s="272"/>
      <c r="F830" s="273"/>
      <c r="G830" s="272"/>
      <c r="H830" s="273"/>
      <c r="I830" s="272"/>
    </row>
    <row r="831" spans="1:9" x14ac:dyDescent="0.2">
      <c r="A831" s="268" t="s">
        <v>70</v>
      </c>
      <c r="B831" s="269" t="str">
        <f>B28</f>
        <v>* Ulica: Ruđera Boškovića - odvojak 2 (oznaka RB-O2)</v>
      </c>
      <c r="C831" s="270" t="s">
        <v>3</v>
      </c>
      <c r="D831" s="271">
        <v>1</v>
      </c>
      <c r="E831" s="272"/>
      <c r="F831" s="273"/>
      <c r="G831" s="272"/>
      <c r="H831" s="273"/>
      <c r="I831" s="272"/>
    </row>
    <row r="832" spans="1:9" x14ac:dyDescent="0.2">
      <c r="A832" s="268" t="s">
        <v>71</v>
      </c>
      <c r="B832" s="269" t="str">
        <f>B29</f>
        <v>* Ulica: Ljudevita Gaja (oznaka LJG)</v>
      </c>
      <c r="C832" s="270" t="s">
        <v>3</v>
      </c>
      <c r="D832" s="271">
        <v>1</v>
      </c>
      <c r="E832" s="272"/>
      <c r="F832" s="273"/>
      <c r="G832" s="272"/>
      <c r="H832" s="273"/>
      <c r="I832" s="272"/>
    </row>
    <row r="833" spans="1:9" x14ac:dyDescent="0.2">
      <c r="A833" s="268" t="s">
        <v>228</v>
      </c>
      <c r="B833" s="269" t="str">
        <f>B30</f>
        <v>* Ulica: J.Š. Akabe - odvojak (oznaka JŠA-O)</v>
      </c>
      <c r="C833" s="270" t="s">
        <v>3</v>
      </c>
      <c r="D833" s="271">
        <v>1</v>
      </c>
      <c r="E833" s="272"/>
      <c r="F833" s="273"/>
      <c r="G833" s="272"/>
      <c r="H833" s="273"/>
      <c r="I833" s="272"/>
    </row>
    <row r="834" spans="1:9" x14ac:dyDescent="0.2">
      <c r="A834" s="268" t="s">
        <v>229</v>
      </c>
      <c r="B834" s="269" t="str">
        <f>B31</f>
        <v>* Ulica: Miroslava Krleže - odvojak (oznaka MK-O)</v>
      </c>
      <c r="C834" s="270" t="s">
        <v>3</v>
      </c>
      <c r="D834" s="271">
        <v>1</v>
      </c>
      <c r="E834" s="272"/>
      <c r="F834" s="273"/>
      <c r="G834" s="272"/>
      <c r="H834" s="273"/>
      <c r="I834" s="272"/>
    </row>
    <row r="835" spans="1:9" x14ac:dyDescent="0.2">
      <c r="A835" s="268" t="s">
        <v>230</v>
      </c>
      <c r="B835" s="269" t="str">
        <f>B32</f>
        <v>* Ulica: Lička - odvojak (oznaka LIČ-O)</v>
      </c>
      <c r="C835" s="270" t="s">
        <v>3</v>
      </c>
      <c r="D835" s="271">
        <v>1</v>
      </c>
      <c r="E835" s="272"/>
      <c r="F835" s="273"/>
      <c r="G835" s="272"/>
      <c r="H835" s="273"/>
      <c r="I835" s="272"/>
    </row>
    <row r="836" spans="1:9" x14ac:dyDescent="0.2">
      <c r="A836" s="268" t="s">
        <v>267</v>
      </c>
      <c r="B836" s="269" t="str">
        <f>B33</f>
        <v>* Ulica: Obrove - odvojak (oznaka OBR-O)</v>
      </c>
      <c r="C836" s="270" t="s">
        <v>3</v>
      </c>
      <c r="D836" s="271">
        <v>1</v>
      </c>
      <c r="E836" s="272"/>
      <c r="F836" s="273"/>
      <c r="G836" s="272"/>
      <c r="H836" s="273"/>
      <c r="I836" s="272"/>
    </row>
    <row r="837" spans="1:9" x14ac:dyDescent="0.2">
      <c r="A837" s="268" t="s">
        <v>292</v>
      </c>
      <c r="B837" s="269" t="str">
        <f>B34</f>
        <v>* Ulica: ostalo, raskrižja (oznaka OST)</v>
      </c>
      <c r="C837" s="270" t="s">
        <v>3</v>
      </c>
      <c r="D837" s="271">
        <v>2</v>
      </c>
      <c r="E837" s="272"/>
      <c r="F837" s="273"/>
      <c r="G837" s="272"/>
      <c r="H837" s="273"/>
      <c r="I837" s="272"/>
    </row>
    <row r="838" spans="1:9" x14ac:dyDescent="0.2">
      <c r="C838" s="277"/>
      <c r="D838" s="277"/>
    </row>
    <row r="839" spans="1:9" x14ac:dyDescent="0.2">
      <c r="C839" s="277"/>
      <c r="D839" s="277"/>
    </row>
    <row r="840" spans="1:9" ht="38.25" customHeight="1" x14ac:dyDescent="0.2">
      <c r="A840" s="179" t="s">
        <v>308</v>
      </c>
      <c r="B840" s="278" t="s">
        <v>74</v>
      </c>
      <c r="C840" s="264" t="s">
        <v>3</v>
      </c>
      <c r="D840" s="265">
        <f>SUM(D841:D858)</f>
        <v>19</v>
      </c>
      <c r="E840" s="266"/>
      <c r="F840" s="267"/>
      <c r="G840" s="267"/>
      <c r="H840" s="267"/>
      <c r="I840" s="266"/>
    </row>
    <row r="841" spans="1:9" x14ac:dyDescent="0.2">
      <c r="A841" s="268" t="s">
        <v>60</v>
      </c>
      <c r="B841" s="269" t="str">
        <f>B17</f>
        <v>* Ulica: Zatonska - odvojak 9 (oznaka ZAT-O9)</v>
      </c>
      <c r="C841" s="270" t="s">
        <v>3</v>
      </c>
      <c r="D841" s="271">
        <v>1</v>
      </c>
      <c r="E841" s="272"/>
      <c r="F841" s="273"/>
      <c r="G841" s="272"/>
      <c r="H841" s="273"/>
      <c r="I841" s="272"/>
    </row>
    <row r="842" spans="1:9" x14ac:dyDescent="0.2">
      <c r="A842" s="268" t="s">
        <v>61</v>
      </c>
      <c r="B842" s="269" t="str">
        <f>B18</f>
        <v>* Ulica: Zatonska - odvojak 10 (oznaka ZAT-O10)</v>
      </c>
      <c r="C842" s="270" t="s">
        <v>3</v>
      </c>
      <c r="D842" s="271">
        <v>1</v>
      </c>
      <c r="E842" s="272"/>
      <c r="F842" s="273"/>
      <c r="G842" s="272"/>
      <c r="H842" s="273"/>
      <c r="I842" s="272"/>
    </row>
    <row r="843" spans="1:9" x14ac:dyDescent="0.2">
      <c r="A843" s="268" t="s">
        <v>62</v>
      </c>
      <c r="B843" s="269" t="str">
        <f>B19</f>
        <v>* Ulica: Zatonska - odvojak 11 (oznaka ZAT-O11)</v>
      </c>
      <c r="C843" s="270" t="s">
        <v>3</v>
      </c>
      <c r="D843" s="271">
        <v>1</v>
      </c>
      <c r="E843" s="272"/>
      <c r="F843" s="273"/>
      <c r="G843" s="272"/>
      <c r="H843" s="273"/>
      <c r="I843" s="272"/>
    </row>
    <row r="844" spans="1:9" x14ac:dyDescent="0.2">
      <c r="A844" s="268" t="s">
        <v>63</v>
      </c>
      <c r="B844" s="269" t="str">
        <f>B20</f>
        <v>* Ulica: Zatonska - odvojak 12 (oznaka ZAT-O12)</v>
      </c>
      <c r="C844" s="270" t="s">
        <v>3</v>
      </c>
      <c r="D844" s="271">
        <v>1</v>
      </c>
      <c r="E844" s="272"/>
      <c r="F844" s="273"/>
      <c r="G844" s="272"/>
      <c r="H844" s="273"/>
      <c r="I844" s="272"/>
    </row>
    <row r="845" spans="1:9" x14ac:dyDescent="0.2">
      <c r="A845" s="268" t="s">
        <v>64</v>
      </c>
      <c r="B845" s="269" t="str">
        <f>B21</f>
        <v>* Ulica: Zatonska - odvojak 13 (oznaka ZAT-O13)</v>
      </c>
      <c r="C845" s="270" t="s">
        <v>3</v>
      </c>
      <c r="D845" s="271">
        <v>1</v>
      </c>
      <c r="E845" s="272"/>
      <c r="F845" s="273"/>
      <c r="G845" s="272"/>
      <c r="H845" s="273"/>
      <c r="I845" s="272"/>
    </row>
    <row r="846" spans="1:9" x14ac:dyDescent="0.2">
      <c r="A846" s="268" t="s">
        <v>65</v>
      </c>
      <c r="B846" s="269" t="str">
        <f>B22</f>
        <v>* Ulica: Zatonska - odvojak 14 (oznaka ZAT-O14)</v>
      </c>
      <c r="C846" s="270" t="s">
        <v>3</v>
      </c>
      <c r="D846" s="271">
        <v>1</v>
      </c>
      <c r="E846" s="272"/>
      <c r="F846" s="273"/>
      <c r="G846" s="272"/>
      <c r="H846" s="273"/>
      <c r="I846" s="272"/>
    </row>
    <row r="847" spans="1:9" x14ac:dyDescent="0.2">
      <c r="A847" s="268" t="s">
        <v>66</v>
      </c>
      <c r="B847" s="269" t="str">
        <f>B23</f>
        <v>* Ulica: Zatonska - odvojak 15 (oznaka ZAT-O15)</v>
      </c>
      <c r="C847" s="270" t="s">
        <v>3</v>
      </c>
      <c r="D847" s="271">
        <v>1</v>
      </c>
      <c r="E847" s="272"/>
      <c r="F847" s="273"/>
      <c r="G847" s="272"/>
      <c r="H847" s="273"/>
      <c r="I847" s="272"/>
    </row>
    <row r="848" spans="1:9" x14ac:dyDescent="0.2">
      <c r="A848" s="268" t="s">
        <v>67</v>
      </c>
      <c r="B848" s="269" t="str">
        <f>B24</f>
        <v>* Ulica: Zatonska - odvojak 16 (oznaka ZAT-O16)</v>
      </c>
      <c r="C848" s="270" t="s">
        <v>3</v>
      </c>
      <c r="D848" s="271">
        <v>1</v>
      </c>
      <c r="E848" s="272"/>
      <c r="F848" s="273"/>
      <c r="G848" s="272"/>
      <c r="H848" s="273"/>
      <c r="I848" s="272"/>
    </row>
    <row r="849" spans="1:9" x14ac:dyDescent="0.2">
      <c r="A849" s="268" t="s">
        <v>5</v>
      </c>
      <c r="B849" s="269" t="str">
        <f>B25</f>
        <v>* Ulica: Ante Starčevića i Lička - odvojci (oznaka POL)</v>
      </c>
      <c r="C849" s="270" t="s">
        <v>3</v>
      </c>
      <c r="D849" s="271">
        <v>1</v>
      </c>
      <c r="E849" s="272"/>
      <c r="F849" s="273"/>
      <c r="G849" s="272"/>
      <c r="H849" s="273"/>
      <c r="I849" s="272"/>
    </row>
    <row r="850" spans="1:9" x14ac:dyDescent="0.2">
      <c r="A850" s="268" t="s">
        <v>68</v>
      </c>
      <c r="B850" s="269" t="str">
        <f>B26</f>
        <v>* Ulica: Prve primorske čete - odvojak (oznaka PPČ)</v>
      </c>
      <c r="C850" s="270" t="s">
        <v>3</v>
      </c>
      <c r="D850" s="271">
        <v>1</v>
      </c>
      <c r="E850" s="272"/>
      <c r="F850" s="273"/>
      <c r="G850" s="272"/>
      <c r="H850" s="273"/>
      <c r="I850" s="272"/>
    </row>
    <row r="851" spans="1:9" x14ac:dyDescent="0.2">
      <c r="A851" s="268" t="s">
        <v>69</v>
      </c>
      <c r="B851" s="269" t="str">
        <f>B27</f>
        <v>* Ulica: Ruđera Boškovića - odvojak 1 (oznaka RB-O1)</v>
      </c>
      <c r="C851" s="270" t="s">
        <v>3</v>
      </c>
      <c r="D851" s="271">
        <v>1</v>
      </c>
      <c r="E851" s="272"/>
      <c r="F851" s="273"/>
      <c r="G851" s="272"/>
      <c r="H851" s="273"/>
      <c r="I851" s="272"/>
    </row>
    <row r="852" spans="1:9" x14ac:dyDescent="0.2">
      <c r="A852" s="268" t="s">
        <v>70</v>
      </c>
      <c r="B852" s="269" t="str">
        <f>B28</f>
        <v>* Ulica: Ruđera Boškovića - odvojak 2 (oznaka RB-O2)</v>
      </c>
      <c r="C852" s="270" t="s">
        <v>3</v>
      </c>
      <c r="D852" s="271">
        <v>1</v>
      </c>
      <c r="E852" s="272"/>
      <c r="F852" s="273"/>
      <c r="G852" s="272"/>
      <c r="H852" s="273"/>
      <c r="I852" s="272"/>
    </row>
    <row r="853" spans="1:9" x14ac:dyDescent="0.2">
      <c r="A853" s="268" t="s">
        <v>71</v>
      </c>
      <c r="B853" s="269" t="str">
        <f>B29</f>
        <v>* Ulica: Ljudevita Gaja (oznaka LJG)</v>
      </c>
      <c r="C853" s="270" t="s">
        <v>3</v>
      </c>
      <c r="D853" s="271">
        <v>1</v>
      </c>
      <c r="E853" s="272"/>
      <c r="F853" s="273"/>
      <c r="G853" s="272"/>
      <c r="H853" s="273"/>
      <c r="I853" s="272"/>
    </row>
    <row r="854" spans="1:9" x14ac:dyDescent="0.2">
      <c r="A854" s="268" t="s">
        <v>228</v>
      </c>
      <c r="B854" s="269" t="str">
        <f>B30</f>
        <v>* Ulica: J.Š. Akabe - odvojak (oznaka JŠA-O)</v>
      </c>
      <c r="C854" s="270" t="s">
        <v>3</v>
      </c>
      <c r="D854" s="271">
        <v>1</v>
      </c>
      <c r="E854" s="272"/>
      <c r="F854" s="273"/>
      <c r="G854" s="272"/>
      <c r="H854" s="273"/>
      <c r="I854" s="272"/>
    </row>
    <row r="855" spans="1:9" x14ac:dyDescent="0.2">
      <c r="A855" s="268" t="s">
        <v>229</v>
      </c>
      <c r="B855" s="269" t="str">
        <f>B31</f>
        <v>* Ulica: Miroslava Krleže - odvojak (oznaka MK-O)</v>
      </c>
      <c r="C855" s="270" t="s">
        <v>3</v>
      </c>
      <c r="D855" s="271">
        <v>1</v>
      </c>
      <c r="E855" s="272"/>
      <c r="F855" s="273"/>
      <c r="G855" s="272"/>
      <c r="H855" s="273"/>
      <c r="I855" s="272"/>
    </row>
    <row r="856" spans="1:9" x14ac:dyDescent="0.2">
      <c r="A856" s="268" t="s">
        <v>230</v>
      </c>
      <c r="B856" s="269" t="str">
        <f>B32</f>
        <v>* Ulica: Lička - odvojak (oznaka LIČ-O)</v>
      </c>
      <c r="C856" s="270" t="s">
        <v>3</v>
      </c>
      <c r="D856" s="271">
        <v>1</v>
      </c>
      <c r="E856" s="272"/>
      <c r="F856" s="273"/>
      <c r="G856" s="272"/>
      <c r="H856" s="273"/>
      <c r="I856" s="272"/>
    </row>
    <row r="857" spans="1:9" x14ac:dyDescent="0.2">
      <c r="A857" s="268" t="s">
        <v>267</v>
      </c>
      <c r="B857" s="269" t="str">
        <f>B33</f>
        <v>* Ulica: Obrove - odvojak (oznaka OBR-O)</v>
      </c>
      <c r="C857" s="270" t="s">
        <v>3</v>
      </c>
      <c r="D857" s="271">
        <v>1</v>
      </c>
      <c r="E857" s="272"/>
      <c r="F857" s="273"/>
      <c r="G857" s="272"/>
      <c r="H857" s="273"/>
      <c r="I857" s="272"/>
    </row>
    <row r="858" spans="1:9" x14ac:dyDescent="0.2">
      <c r="A858" s="268" t="s">
        <v>292</v>
      </c>
      <c r="B858" s="269" t="str">
        <f>B34</f>
        <v>* Ulica: ostalo, raskrižja (oznaka OST)</v>
      </c>
      <c r="C858" s="270" t="s">
        <v>3</v>
      </c>
      <c r="D858" s="271">
        <v>2</v>
      </c>
      <c r="E858" s="272"/>
      <c r="F858" s="273"/>
      <c r="G858" s="272"/>
      <c r="H858" s="273"/>
      <c r="I858" s="272"/>
    </row>
    <row r="859" spans="1:9" x14ac:dyDescent="0.2">
      <c r="C859" s="277"/>
      <c r="D859" s="277"/>
      <c r="H859" s="212"/>
    </row>
    <row r="860" spans="1:9" x14ac:dyDescent="0.2">
      <c r="C860" s="277"/>
      <c r="D860" s="277"/>
      <c r="H860" s="212"/>
    </row>
    <row r="861" spans="1:9" ht="20.100000000000001" customHeight="1" x14ac:dyDescent="0.2">
      <c r="A861" s="311"/>
      <c r="B861" s="255" t="s">
        <v>7</v>
      </c>
      <c r="C861" s="312" t="s">
        <v>12</v>
      </c>
      <c r="D861" s="313"/>
      <c r="E861" s="257"/>
      <c r="F861" s="258"/>
      <c r="G861" s="257"/>
      <c r="H861" s="313"/>
      <c r="I861" s="259"/>
    </row>
    <row r="862" spans="1:9" x14ac:dyDescent="0.2">
      <c r="B862" s="314"/>
      <c r="C862" s="315"/>
      <c r="D862" s="316"/>
      <c r="H862" s="316"/>
    </row>
    <row r="863" spans="1:9" x14ac:dyDescent="0.2">
      <c r="C863" s="277"/>
      <c r="D863" s="317"/>
    </row>
    <row r="864" spans="1:9" x14ac:dyDescent="0.2">
      <c r="C864" s="277"/>
      <c r="D864" s="317"/>
    </row>
    <row r="865" spans="1:16" s="262" customFormat="1" ht="20.100000000000001" customHeight="1" x14ac:dyDescent="0.2">
      <c r="A865" s="254" t="s">
        <v>8</v>
      </c>
      <c r="B865" s="255" t="s">
        <v>9</v>
      </c>
      <c r="C865" s="318"/>
      <c r="D865" s="256"/>
      <c r="E865" s="257"/>
      <c r="F865" s="258"/>
      <c r="G865" s="257"/>
      <c r="H865" s="258"/>
      <c r="I865" s="259"/>
      <c r="J865" s="260"/>
      <c r="K865" s="261"/>
      <c r="L865" s="260"/>
      <c r="M865" s="260"/>
      <c r="N865" s="260"/>
      <c r="O865" s="260"/>
      <c r="P865" s="260"/>
    </row>
    <row r="866" spans="1:16" x14ac:dyDescent="0.2">
      <c r="A866" s="319"/>
      <c r="B866" s="320"/>
      <c r="C866" s="275"/>
      <c r="D866" s="317"/>
    </row>
    <row r="867" spans="1:16" x14ac:dyDescent="0.2">
      <c r="A867" s="319"/>
      <c r="B867" s="320"/>
      <c r="C867" s="275"/>
      <c r="D867" s="317"/>
    </row>
    <row r="868" spans="1:16" x14ac:dyDescent="0.2">
      <c r="A868" s="319"/>
      <c r="B868" s="199" t="s">
        <v>39</v>
      </c>
      <c r="C868" s="275"/>
      <c r="D868" s="317"/>
    </row>
    <row r="869" spans="1:16" ht="51" x14ac:dyDescent="0.2">
      <c r="A869" s="319"/>
      <c r="B869" s="200" t="s">
        <v>59</v>
      </c>
      <c r="C869" s="275"/>
      <c r="D869" s="317"/>
    </row>
    <row r="870" spans="1:16" ht="39" customHeight="1" x14ac:dyDescent="0.2">
      <c r="A870" s="319"/>
      <c r="B870" s="200" t="s">
        <v>45</v>
      </c>
      <c r="C870" s="275"/>
      <c r="D870" s="317"/>
    </row>
    <row r="871" spans="1:16" ht="51" customHeight="1" x14ac:dyDescent="0.2">
      <c r="A871" s="319"/>
      <c r="B871" s="200" t="s">
        <v>53</v>
      </c>
      <c r="C871" s="275"/>
      <c r="D871" s="317"/>
    </row>
    <row r="872" spans="1:16" x14ac:dyDescent="0.2">
      <c r="A872" s="319"/>
      <c r="B872" s="200"/>
      <c r="C872" s="275"/>
      <c r="D872" s="317"/>
    </row>
    <row r="873" spans="1:16" x14ac:dyDescent="0.2">
      <c r="A873" s="319"/>
      <c r="B873" s="320"/>
      <c r="C873" s="275"/>
      <c r="D873" s="317"/>
    </row>
    <row r="874" spans="1:16" ht="38.25" x14ac:dyDescent="0.2">
      <c r="A874" s="319" t="s">
        <v>25</v>
      </c>
      <c r="B874" s="321" t="s">
        <v>177</v>
      </c>
      <c r="C874" s="322" t="s">
        <v>1</v>
      </c>
      <c r="D874" s="265">
        <f>SUM(D875:D892)</f>
        <v>3029</v>
      </c>
      <c r="E874" s="266"/>
      <c r="F874" s="267"/>
      <c r="G874" s="267"/>
      <c r="H874" s="267"/>
      <c r="I874" s="266"/>
    </row>
    <row r="875" spans="1:16" x14ac:dyDescent="0.2">
      <c r="A875" s="268" t="s">
        <v>60</v>
      </c>
      <c r="B875" s="269" t="str">
        <f>B17</f>
        <v>* Ulica: Zatonska - odvojak 9 (oznaka ZAT-O9)</v>
      </c>
      <c r="C875" s="270" t="s">
        <v>1</v>
      </c>
      <c r="D875" s="271">
        <f>F17</f>
        <v>187</v>
      </c>
      <c r="E875" s="272"/>
      <c r="F875" s="273"/>
      <c r="G875" s="272"/>
      <c r="H875" s="273"/>
      <c r="I875" s="272"/>
    </row>
    <row r="876" spans="1:16" x14ac:dyDescent="0.2">
      <c r="A876" s="268" t="s">
        <v>61</v>
      </c>
      <c r="B876" s="269" t="str">
        <f>B18</f>
        <v>* Ulica: Zatonska - odvojak 10 (oznaka ZAT-O10)</v>
      </c>
      <c r="C876" s="270" t="s">
        <v>1</v>
      </c>
      <c r="D876" s="271">
        <f>F18</f>
        <v>200</v>
      </c>
      <c r="E876" s="272"/>
      <c r="F876" s="273"/>
      <c r="G876" s="272"/>
      <c r="H876" s="273"/>
      <c r="I876" s="272"/>
    </row>
    <row r="877" spans="1:16" x14ac:dyDescent="0.2">
      <c r="A877" s="268" t="s">
        <v>62</v>
      </c>
      <c r="B877" s="269" t="str">
        <f>B19</f>
        <v>* Ulica: Zatonska - odvojak 11 (oznaka ZAT-O11)</v>
      </c>
      <c r="C877" s="270" t="s">
        <v>1</v>
      </c>
      <c r="D877" s="271">
        <f>F19</f>
        <v>77</v>
      </c>
      <c r="E877" s="272"/>
      <c r="F877" s="273"/>
      <c r="G877" s="272"/>
      <c r="H877" s="273"/>
      <c r="I877" s="272"/>
    </row>
    <row r="878" spans="1:16" x14ac:dyDescent="0.2">
      <c r="A878" s="268" t="s">
        <v>63</v>
      </c>
      <c r="B878" s="269" t="str">
        <f>B20</f>
        <v>* Ulica: Zatonska - odvojak 12 (oznaka ZAT-O12)</v>
      </c>
      <c r="C878" s="270" t="s">
        <v>1</v>
      </c>
      <c r="D878" s="271">
        <f>F20</f>
        <v>102</v>
      </c>
      <c r="E878" s="272"/>
      <c r="F878" s="273"/>
      <c r="G878" s="272"/>
      <c r="H878" s="273"/>
      <c r="I878" s="272"/>
    </row>
    <row r="879" spans="1:16" x14ac:dyDescent="0.2">
      <c r="A879" s="268" t="s">
        <v>64</v>
      </c>
      <c r="B879" s="269" t="str">
        <f>B21</f>
        <v>* Ulica: Zatonska - odvojak 13 (oznaka ZAT-O13)</v>
      </c>
      <c r="C879" s="270" t="s">
        <v>1</v>
      </c>
      <c r="D879" s="271">
        <f>F21</f>
        <v>92</v>
      </c>
      <c r="E879" s="272"/>
      <c r="F879" s="273"/>
      <c r="G879" s="272"/>
      <c r="H879" s="273"/>
      <c r="I879" s="272"/>
    </row>
    <row r="880" spans="1:16" x14ac:dyDescent="0.2">
      <c r="A880" s="268" t="s">
        <v>65</v>
      </c>
      <c r="B880" s="269" t="str">
        <f>B22</f>
        <v>* Ulica: Zatonska - odvojak 14 (oznaka ZAT-O14)</v>
      </c>
      <c r="C880" s="270" t="s">
        <v>1</v>
      </c>
      <c r="D880" s="271">
        <f>F22</f>
        <v>113</v>
      </c>
      <c r="E880" s="272"/>
      <c r="F880" s="273"/>
      <c r="G880" s="272"/>
      <c r="H880" s="273"/>
      <c r="I880" s="272"/>
    </row>
    <row r="881" spans="1:10" x14ac:dyDescent="0.2">
      <c r="A881" s="268" t="s">
        <v>66</v>
      </c>
      <c r="B881" s="269" t="str">
        <f>B23</f>
        <v>* Ulica: Zatonska - odvojak 15 (oznaka ZAT-O15)</v>
      </c>
      <c r="C881" s="270" t="s">
        <v>1</v>
      </c>
      <c r="D881" s="271">
        <f>F23</f>
        <v>234</v>
      </c>
      <c r="E881" s="272"/>
      <c r="F881" s="273"/>
      <c r="G881" s="272"/>
      <c r="H881" s="273"/>
      <c r="I881" s="272"/>
    </row>
    <row r="882" spans="1:10" x14ac:dyDescent="0.2">
      <c r="A882" s="268" t="s">
        <v>67</v>
      </c>
      <c r="B882" s="269" t="str">
        <f>B24</f>
        <v>* Ulica: Zatonska - odvojak 16 (oznaka ZAT-O16)</v>
      </c>
      <c r="C882" s="270" t="s">
        <v>1</v>
      </c>
      <c r="D882" s="271">
        <f>F24</f>
        <v>546</v>
      </c>
      <c r="E882" s="272"/>
      <c r="F882" s="273"/>
      <c r="G882" s="272"/>
      <c r="H882" s="273"/>
      <c r="I882" s="272"/>
    </row>
    <row r="883" spans="1:10" x14ac:dyDescent="0.2">
      <c r="A883" s="268" t="s">
        <v>5</v>
      </c>
      <c r="B883" s="269" t="str">
        <f>B25</f>
        <v>* Ulica: Ante Starčevića i Lička - odvojci (oznaka POL)</v>
      </c>
      <c r="C883" s="270" t="s">
        <v>1</v>
      </c>
      <c r="D883" s="271">
        <f>F25</f>
        <v>432</v>
      </c>
      <c r="E883" s="272"/>
      <c r="F883" s="273"/>
      <c r="G883" s="272"/>
      <c r="H883" s="273"/>
      <c r="I883" s="272"/>
    </row>
    <row r="884" spans="1:10" x14ac:dyDescent="0.2">
      <c r="A884" s="268" t="s">
        <v>68</v>
      </c>
      <c r="B884" s="269" t="str">
        <f>B26</f>
        <v>* Ulica: Prve primorske čete - odvojak (oznaka PPČ)</v>
      </c>
      <c r="C884" s="270" t="s">
        <v>1</v>
      </c>
      <c r="D884" s="271">
        <f>F26</f>
        <v>133</v>
      </c>
      <c r="E884" s="272"/>
      <c r="F884" s="273"/>
      <c r="G884" s="272"/>
      <c r="H884" s="273"/>
      <c r="I884" s="272"/>
    </row>
    <row r="885" spans="1:10" x14ac:dyDescent="0.2">
      <c r="A885" s="268" t="s">
        <v>69</v>
      </c>
      <c r="B885" s="269" t="str">
        <f>B27</f>
        <v>* Ulica: Ruđera Boškovića - odvojak 1 (oznaka RB-O1)</v>
      </c>
      <c r="C885" s="270" t="s">
        <v>1</v>
      </c>
      <c r="D885" s="271">
        <f>F27</f>
        <v>60</v>
      </c>
      <c r="E885" s="272"/>
      <c r="F885" s="273"/>
      <c r="G885" s="272"/>
      <c r="H885" s="273"/>
      <c r="I885" s="272"/>
    </row>
    <row r="886" spans="1:10" x14ac:dyDescent="0.2">
      <c r="A886" s="268" t="s">
        <v>70</v>
      </c>
      <c r="B886" s="269" t="str">
        <f>B28</f>
        <v>* Ulica: Ruđera Boškovića - odvojak 2 (oznaka RB-O2)</v>
      </c>
      <c r="C886" s="270" t="s">
        <v>1</v>
      </c>
      <c r="D886" s="271">
        <f>F28</f>
        <v>58</v>
      </c>
      <c r="E886" s="272"/>
      <c r="F886" s="273"/>
      <c r="G886" s="272"/>
      <c r="H886" s="273"/>
      <c r="I886" s="272"/>
    </row>
    <row r="887" spans="1:10" x14ac:dyDescent="0.2">
      <c r="A887" s="268" t="s">
        <v>71</v>
      </c>
      <c r="B887" s="269" t="str">
        <f>B29</f>
        <v>* Ulica: Ljudevita Gaja (oznaka LJG)</v>
      </c>
      <c r="C887" s="270" t="s">
        <v>1</v>
      </c>
      <c r="D887" s="271">
        <v>0</v>
      </c>
      <c r="E887" s="272"/>
      <c r="F887" s="273"/>
      <c r="G887" s="272"/>
      <c r="H887" s="273"/>
      <c r="I887" s="272"/>
    </row>
    <row r="888" spans="1:10" x14ac:dyDescent="0.2">
      <c r="A888" s="268" t="s">
        <v>228</v>
      </c>
      <c r="B888" s="269" t="str">
        <f>B30</f>
        <v>* Ulica: J.Š. Akabe - odvojak (oznaka JŠA-O)</v>
      </c>
      <c r="C888" s="270" t="s">
        <v>1</v>
      </c>
      <c r="D888" s="271">
        <f>F30</f>
        <v>155</v>
      </c>
      <c r="E888" s="272"/>
      <c r="F888" s="273"/>
      <c r="G888" s="272"/>
      <c r="H888" s="273"/>
      <c r="I888" s="272"/>
    </row>
    <row r="889" spans="1:10" x14ac:dyDescent="0.2">
      <c r="A889" s="268" t="s">
        <v>229</v>
      </c>
      <c r="B889" s="269" t="str">
        <f>B31</f>
        <v>* Ulica: Miroslava Krleže - odvojak (oznaka MK-O)</v>
      </c>
      <c r="C889" s="270" t="s">
        <v>1</v>
      </c>
      <c r="D889" s="271">
        <f>F31</f>
        <v>200</v>
      </c>
      <c r="E889" s="272"/>
      <c r="F889" s="273"/>
      <c r="G889" s="272"/>
      <c r="H889" s="273"/>
      <c r="I889" s="272"/>
    </row>
    <row r="890" spans="1:10" x14ac:dyDescent="0.2">
      <c r="A890" s="268" t="s">
        <v>230</v>
      </c>
      <c r="B890" s="269" t="str">
        <f>B32</f>
        <v>* Ulica: Lička - odvojak (oznaka LIČ-O)</v>
      </c>
      <c r="C890" s="270" t="s">
        <v>1</v>
      </c>
      <c r="D890" s="271">
        <f>F32</f>
        <v>117</v>
      </c>
      <c r="E890" s="272"/>
      <c r="F890" s="273"/>
      <c r="G890" s="272"/>
      <c r="H890" s="273"/>
      <c r="I890" s="272"/>
    </row>
    <row r="891" spans="1:10" x14ac:dyDescent="0.2">
      <c r="A891" s="268" t="s">
        <v>267</v>
      </c>
      <c r="B891" s="269" t="str">
        <f>B33</f>
        <v>* Ulica: Obrove - odvojak (oznaka OBR-O)</v>
      </c>
      <c r="C891" s="270" t="s">
        <v>1</v>
      </c>
      <c r="D891" s="271">
        <f>F33</f>
        <v>243</v>
      </c>
      <c r="E891" s="272"/>
      <c r="F891" s="273"/>
      <c r="G891" s="272"/>
      <c r="H891" s="273"/>
      <c r="I891" s="272"/>
    </row>
    <row r="892" spans="1:10" x14ac:dyDescent="0.2">
      <c r="A892" s="268" t="s">
        <v>292</v>
      </c>
      <c r="B892" s="269" t="str">
        <f>B34</f>
        <v>* Ulica: ostalo, raskrižja (oznaka OST)</v>
      </c>
      <c r="C892" s="270" t="s">
        <v>1</v>
      </c>
      <c r="D892" s="271">
        <v>80</v>
      </c>
      <c r="E892" s="272"/>
      <c r="F892" s="273"/>
      <c r="G892" s="272"/>
      <c r="H892" s="273"/>
      <c r="I892" s="272"/>
    </row>
    <row r="893" spans="1:10" x14ac:dyDescent="0.2">
      <c r="A893" s="319"/>
      <c r="B893" s="320"/>
      <c r="C893" s="275"/>
      <c r="D893" s="317"/>
      <c r="E893" s="276"/>
      <c r="F893" s="212"/>
      <c r="G893" s="276"/>
      <c r="H893" s="212"/>
      <c r="I893" s="276"/>
    </row>
    <row r="894" spans="1:10" x14ac:dyDescent="0.2">
      <c r="A894" s="319"/>
      <c r="B894" s="320"/>
      <c r="C894" s="275"/>
      <c r="D894" s="317"/>
      <c r="E894" s="276"/>
      <c r="F894" s="212"/>
      <c r="G894" s="276"/>
      <c r="H894" s="212"/>
      <c r="I894" s="276"/>
      <c r="J894" s="212"/>
    </row>
    <row r="895" spans="1:10" ht="25.5" customHeight="1" x14ac:dyDescent="0.2">
      <c r="A895" s="319" t="s">
        <v>18</v>
      </c>
      <c r="B895" s="323" t="s">
        <v>86</v>
      </c>
      <c r="C895" s="322" t="s">
        <v>0</v>
      </c>
      <c r="D895" s="265">
        <f>SUM(D896:D913)</f>
        <v>124</v>
      </c>
      <c r="E895" s="266"/>
      <c r="F895" s="267"/>
      <c r="G895" s="267"/>
      <c r="H895" s="267"/>
      <c r="I895" s="266"/>
    </row>
    <row r="896" spans="1:10" x14ac:dyDescent="0.2">
      <c r="A896" s="268" t="s">
        <v>60</v>
      </c>
      <c r="B896" s="269" t="str">
        <f>B17</f>
        <v>* Ulica: Zatonska - odvojak 9 (oznaka ZAT-O9)</v>
      </c>
      <c r="C896" s="270" t="s">
        <v>0</v>
      </c>
      <c r="D896" s="271">
        <f>H17</f>
        <v>8</v>
      </c>
      <c r="E896" s="272"/>
      <c r="F896" s="273"/>
      <c r="G896" s="272"/>
      <c r="H896" s="273"/>
      <c r="I896" s="272"/>
    </row>
    <row r="897" spans="1:9" x14ac:dyDescent="0.2">
      <c r="A897" s="268" t="s">
        <v>61</v>
      </c>
      <c r="B897" s="269" t="str">
        <f>B18</f>
        <v>* Ulica: Zatonska - odvojak 10 (oznaka ZAT-O10)</v>
      </c>
      <c r="C897" s="270" t="s">
        <v>0</v>
      </c>
      <c r="D897" s="271">
        <f>H18</f>
        <v>10</v>
      </c>
      <c r="E897" s="272"/>
      <c r="F897" s="273"/>
      <c r="G897" s="272"/>
      <c r="H897" s="273"/>
      <c r="I897" s="272"/>
    </row>
    <row r="898" spans="1:9" x14ac:dyDescent="0.2">
      <c r="A898" s="268" t="s">
        <v>62</v>
      </c>
      <c r="B898" s="269" t="str">
        <f>B19</f>
        <v>* Ulica: Zatonska - odvojak 11 (oznaka ZAT-O11)</v>
      </c>
      <c r="C898" s="270" t="s">
        <v>0</v>
      </c>
      <c r="D898" s="271">
        <f>H19</f>
        <v>3</v>
      </c>
      <c r="E898" s="272"/>
      <c r="F898" s="273"/>
      <c r="G898" s="272"/>
      <c r="H898" s="273"/>
      <c r="I898" s="272"/>
    </row>
    <row r="899" spans="1:9" x14ac:dyDescent="0.2">
      <c r="A899" s="268" t="s">
        <v>63</v>
      </c>
      <c r="B899" s="269" t="str">
        <f>B20</f>
        <v>* Ulica: Zatonska - odvojak 12 (oznaka ZAT-O12)</v>
      </c>
      <c r="C899" s="270" t="s">
        <v>0</v>
      </c>
      <c r="D899" s="271">
        <f>H20</f>
        <v>4</v>
      </c>
      <c r="E899" s="272"/>
      <c r="F899" s="273"/>
      <c r="G899" s="272"/>
      <c r="H899" s="273"/>
      <c r="I899" s="272"/>
    </row>
    <row r="900" spans="1:9" x14ac:dyDescent="0.2">
      <c r="A900" s="268" t="s">
        <v>64</v>
      </c>
      <c r="B900" s="269" t="str">
        <f>B21</f>
        <v>* Ulica: Zatonska - odvojak 13 (oznaka ZAT-O13)</v>
      </c>
      <c r="C900" s="270" t="s">
        <v>0</v>
      </c>
      <c r="D900" s="271">
        <f>H21</f>
        <v>3</v>
      </c>
      <c r="E900" s="272"/>
      <c r="F900" s="273"/>
      <c r="G900" s="272"/>
      <c r="H900" s="273"/>
      <c r="I900" s="272"/>
    </row>
    <row r="901" spans="1:9" x14ac:dyDescent="0.2">
      <c r="A901" s="268" t="s">
        <v>65</v>
      </c>
      <c r="B901" s="269" t="str">
        <f>B22</f>
        <v>* Ulica: Zatonska - odvojak 14 (oznaka ZAT-O14)</v>
      </c>
      <c r="C901" s="270" t="s">
        <v>0</v>
      </c>
      <c r="D901" s="271">
        <f>H22</f>
        <v>4</v>
      </c>
      <c r="E901" s="272"/>
      <c r="F901" s="273"/>
      <c r="G901" s="272"/>
      <c r="H901" s="273"/>
      <c r="I901" s="272"/>
    </row>
    <row r="902" spans="1:9" x14ac:dyDescent="0.2">
      <c r="A902" s="268" t="s">
        <v>66</v>
      </c>
      <c r="B902" s="269" t="str">
        <f>B23</f>
        <v>* Ulica: Zatonska - odvojak 15 (oznaka ZAT-O15)</v>
      </c>
      <c r="C902" s="270" t="s">
        <v>0</v>
      </c>
      <c r="D902" s="271">
        <f>H23</f>
        <v>9</v>
      </c>
      <c r="E902" s="272"/>
      <c r="F902" s="273"/>
      <c r="G902" s="272"/>
      <c r="H902" s="273"/>
      <c r="I902" s="272"/>
    </row>
    <row r="903" spans="1:9" x14ac:dyDescent="0.2">
      <c r="A903" s="268" t="s">
        <v>67</v>
      </c>
      <c r="B903" s="269" t="str">
        <f>B24</f>
        <v>* Ulica: Zatonska - odvojak 16 (oznaka ZAT-O16)</v>
      </c>
      <c r="C903" s="270" t="s">
        <v>0</v>
      </c>
      <c r="D903" s="271">
        <f>H24</f>
        <v>19</v>
      </c>
      <c r="E903" s="272"/>
      <c r="F903" s="273"/>
      <c r="G903" s="272"/>
      <c r="H903" s="273"/>
      <c r="I903" s="272"/>
    </row>
    <row r="904" spans="1:9" x14ac:dyDescent="0.2">
      <c r="A904" s="268" t="s">
        <v>5</v>
      </c>
      <c r="B904" s="269" t="str">
        <f>B25</f>
        <v>* Ulica: Ante Starčevića i Lička - odvojci (oznaka POL)</v>
      </c>
      <c r="C904" s="270" t="s">
        <v>0</v>
      </c>
      <c r="D904" s="271">
        <f>H25</f>
        <v>16</v>
      </c>
      <c r="E904" s="272"/>
      <c r="F904" s="273"/>
      <c r="G904" s="272"/>
      <c r="H904" s="273"/>
      <c r="I904" s="272"/>
    </row>
    <row r="905" spans="1:9" x14ac:dyDescent="0.2">
      <c r="A905" s="268" t="s">
        <v>68</v>
      </c>
      <c r="B905" s="269" t="str">
        <f>B26</f>
        <v>* Ulica: Prve primorske čete - odvojak (oznaka PPČ)</v>
      </c>
      <c r="C905" s="270" t="s">
        <v>0</v>
      </c>
      <c r="D905" s="271">
        <f>H26</f>
        <v>6</v>
      </c>
      <c r="E905" s="272"/>
      <c r="F905" s="273"/>
      <c r="G905" s="272"/>
      <c r="H905" s="273"/>
      <c r="I905" s="272"/>
    </row>
    <row r="906" spans="1:9" x14ac:dyDescent="0.2">
      <c r="A906" s="268" t="s">
        <v>69</v>
      </c>
      <c r="B906" s="269" t="str">
        <f>B27</f>
        <v>* Ulica: Ruđera Boškovića - odvojak 1 (oznaka RB-O1)</v>
      </c>
      <c r="C906" s="270" t="s">
        <v>0</v>
      </c>
      <c r="D906" s="271">
        <f>H27</f>
        <v>3</v>
      </c>
      <c r="E906" s="272"/>
      <c r="F906" s="273"/>
      <c r="G906" s="272"/>
      <c r="H906" s="273"/>
      <c r="I906" s="272"/>
    </row>
    <row r="907" spans="1:9" x14ac:dyDescent="0.2">
      <c r="A907" s="268" t="s">
        <v>70</v>
      </c>
      <c r="B907" s="269" t="str">
        <f>B28</f>
        <v>* Ulica: Ruđera Boškovića - odvojak 2 (oznaka RB-O2)</v>
      </c>
      <c r="C907" s="270" t="s">
        <v>0</v>
      </c>
      <c r="D907" s="271">
        <f>H28</f>
        <v>3</v>
      </c>
      <c r="E907" s="272"/>
      <c r="F907" s="273"/>
      <c r="G907" s="272"/>
      <c r="H907" s="273"/>
      <c r="I907" s="272"/>
    </row>
    <row r="908" spans="1:9" x14ac:dyDescent="0.2">
      <c r="A908" s="268" t="s">
        <v>71</v>
      </c>
      <c r="B908" s="269" t="str">
        <f>B29</f>
        <v>* Ulica: Ljudevita Gaja (oznaka LJG)</v>
      </c>
      <c r="C908" s="270" t="s">
        <v>0</v>
      </c>
      <c r="D908" s="271">
        <f>H29</f>
        <v>5</v>
      </c>
      <c r="E908" s="272"/>
      <c r="F908" s="273"/>
      <c r="G908" s="272"/>
      <c r="H908" s="273"/>
      <c r="I908" s="272"/>
    </row>
    <row r="909" spans="1:9" x14ac:dyDescent="0.2">
      <c r="A909" s="268" t="s">
        <v>228</v>
      </c>
      <c r="B909" s="269" t="str">
        <f>B30</f>
        <v>* Ulica: J.Š. Akabe - odvojak (oznaka JŠA-O)</v>
      </c>
      <c r="C909" s="270" t="s">
        <v>0</v>
      </c>
      <c r="D909" s="271">
        <f>H30</f>
        <v>6</v>
      </c>
      <c r="E909" s="272"/>
      <c r="F909" s="273"/>
      <c r="G909" s="272"/>
      <c r="H909" s="273"/>
      <c r="I909" s="272"/>
    </row>
    <row r="910" spans="1:9" x14ac:dyDescent="0.2">
      <c r="A910" s="268" t="s">
        <v>229</v>
      </c>
      <c r="B910" s="269" t="str">
        <f>B31</f>
        <v>* Ulica: Miroslava Krleže - odvojak (oznaka MK-O)</v>
      </c>
      <c r="C910" s="270" t="s">
        <v>0</v>
      </c>
      <c r="D910" s="271">
        <f>H31</f>
        <v>7</v>
      </c>
      <c r="E910" s="272"/>
      <c r="F910" s="273"/>
      <c r="G910" s="272"/>
      <c r="H910" s="273"/>
      <c r="I910" s="272"/>
    </row>
    <row r="911" spans="1:9" x14ac:dyDescent="0.2">
      <c r="A911" s="268" t="s">
        <v>230</v>
      </c>
      <c r="B911" s="269" t="str">
        <f>B32</f>
        <v>* Ulica: Lička - odvojak (oznaka LIČ-O)</v>
      </c>
      <c r="C911" s="270" t="s">
        <v>0</v>
      </c>
      <c r="D911" s="271">
        <f>H32</f>
        <v>5</v>
      </c>
      <c r="E911" s="272"/>
      <c r="F911" s="273"/>
      <c r="G911" s="272"/>
      <c r="H911" s="273"/>
      <c r="I911" s="272"/>
    </row>
    <row r="912" spans="1:9" x14ac:dyDescent="0.2">
      <c r="A912" s="268" t="s">
        <v>267</v>
      </c>
      <c r="B912" s="269" t="str">
        <f>B33</f>
        <v>* Ulica: Obrove - odvojak (oznaka OBR-O)</v>
      </c>
      <c r="C912" s="270" t="s">
        <v>0</v>
      </c>
      <c r="D912" s="271">
        <f>H33</f>
        <v>8</v>
      </c>
      <c r="E912" s="272"/>
      <c r="F912" s="273"/>
      <c r="G912" s="272"/>
      <c r="H912" s="273"/>
      <c r="I912" s="272"/>
    </row>
    <row r="913" spans="1:10" x14ac:dyDescent="0.2">
      <c r="A913" s="268" t="s">
        <v>292</v>
      </c>
      <c r="B913" s="269" t="str">
        <f>B34</f>
        <v>* Ulica: ostalo, raskrižja (oznaka OST)</v>
      </c>
      <c r="C913" s="270" t="s">
        <v>0</v>
      </c>
      <c r="D913" s="271">
        <f>H34</f>
        <v>5</v>
      </c>
      <c r="E913" s="272"/>
      <c r="F913" s="273"/>
      <c r="G913" s="272"/>
      <c r="H913" s="273"/>
      <c r="I913" s="272"/>
    </row>
    <row r="914" spans="1:10" x14ac:dyDescent="0.2">
      <c r="A914" s="319"/>
      <c r="B914" s="324"/>
      <c r="C914" s="325"/>
      <c r="D914" s="325"/>
      <c r="E914" s="326"/>
    </row>
    <row r="915" spans="1:10" x14ac:dyDescent="0.2">
      <c r="A915" s="319"/>
      <c r="B915" s="324"/>
      <c r="C915" s="325"/>
      <c r="D915" s="325"/>
      <c r="E915" s="326"/>
    </row>
    <row r="916" spans="1:10" ht="38.25" customHeight="1" x14ac:dyDescent="0.2">
      <c r="A916" s="319" t="s">
        <v>19</v>
      </c>
      <c r="B916" s="323" t="s">
        <v>43</v>
      </c>
      <c r="C916" s="322" t="s">
        <v>1</v>
      </c>
      <c r="D916" s="265">
        <f>SUM(D917:D934)</f>
        <v>888</v>
      </c>
      <c r="E916" s="266"/>
      <c r="F916" s="267"/>
      <c r="G916" s="267"/>
      <c r="H916" s="267"/>
      <c r="I916" s="266"/>
    </row>
    <row r="917" spans="1:10" x14ac:dyDescent="0.2">
      <c r="A917" s="268" t="s">
        <v>60</v>
      </c>
      <c r="B917" s="269" t="str">
        <f>B17</f>
        <v>* Ulica: Zatonska - odvojak 9 (oznaka ZAT-O9)</v>
      </c>
      <c r="C917" s="270" t="s">
        <v>1</v>
      </c>
      <c r="D917" s="271">
        <f>SUM('ULAZNI PODACI'!J6:K6)</f>
        <v>374</v>
      </c>
      <c r="E917" s="272"/>
      <c r="F917" s="273"/>
      <c r="G917" s="272"/>
      <c r="H917" s="273"/>
      <c r="I917" s="272"/>
      <c r="J917" s="212"/>
    </row>
    <row r="918" spans="1:10" x14ac:dyDescent="0.2">
      <c r="A918" s="268" t="s">
        <v>61</v>
      </c>
      <c r="B918" s="269" t="str">
        <f>B18</f>
        <v>* Ulica: Zatonska - odvojak 10 (oznaka ZAT-O10)</v>
      </c>
      <c r="C918" s="270" t="s">
        <v>1</v>
      </c>
      <c r="D918" s="271">
        <f>SUM('ULAZNI PODACI'!J7:K7)</f>
        <v>0</v>
      </c>
      <c r="E918" s="272"/>
      <c r="F918" s="273"/>
      <c r="G918" s="272"/>
      <c r="H918" s="273"/>
      <c r="I918" s="272"/>
      <c r="J918" s="212"/>
    </row>
    <row r="919" spans="1:10" x14ac:dyDescent="0.2">
      <c r="A919" s="268" t="s">
        <v>62</v>
      </c>
      <c r="B919" s="269" t="str">
        <f>B19</f>
        <v>* Ulica: Zatonska - odvojak 11 (oznaka ZAT-O11)</v>
      </c>
      <c r="C919" s="270" t="s">
        <v>1</v>
      </c>
      <c r="D919" s="271">
        <f>SUM('ULAZNI PODACI'!J8:K8)</f>
        <v>0</v>
      </c>
      <c r="E919" s="272"/>
      <c r="F919" s="273"/>
      <c r="G919" s="272"/>
      <c r="H919" s="273"/>
      <c r="I919" s="272"/>
    </row>
    <row r="920" spans="1:10" x14ac:dyDescent="0.2">
      <c r="A920" s="268" t="s">
        <v>63</v>
      </c>
      <c r="B920" s="269" t="str">
        <f>B20</f>
        <v>* Ulica: Zatonska - odvojak 12 (oznaka ZAT-O12)</v>
      </c>
      <c r="C920" s="270" t="s">
        <v>1</v>
      </c>
      <c r="D920" s="271">
        <f>SUM('ULAZNI PODACI'!J9:K9)</f>
        <v>0</v>
      </c>
      <c r="E920" s="272"/>
      <c r="F920" s="273"/>
      <c r="G920" s="272"/>
      <c r="H920" s="273"/>
      <c r="I920" s="272"/>
    </row>
    <row r="921" spans="1:10" x14ac:dyDescent="0.2">
      <c r="A921" s="268" t="s">
        <v>64</v>
      </c>
      <c r="B921" s="269" t="str">
        <f>B21</f>
        <v>* Ulica: Zatonska - odvojak 13 (oznaka ZAT-O13)</v>
      </c>
      <c r="C921" s="270" t="s">
        <v>1</v>
      </c>
      <c r="D921" s="271">
        <f>SUM('ULAZNI PODACI'!J10:K10)</f>
        <v>16</v>
      </c>
      <c r="E921" s="272"/>
      <c r="F921" s="273"/>
      <c r="G921" s="272"/>
      <c r="H921" s="273"/>
      <c r="I921" s="272"/>
      <c r="J921" s="212"/>
    </row>
    <row r="922" spans="1:10" x14ac:dyDescent="0.2">
      <c r="A922" s="268" t="s">
        <v>65</v>
      </c>
      <c r="B922" s="269" t="str">
        <f>B22</f>
        <v>* Ulica: Zatonska - odvojak 14 (oznaka ZAT-O14)</v>
      </c>
      <c r="C922" s="270" t="s">
        <v>1</v>
      </c>
      <c r="D922" s="271">
        <f>SUM('ULAZNI PODACI'!J11:K11)</f>
        <v>16</v>
      </c>
      <c r="E922" s="272"/>
      <c r="F922" s="273"/>
      <c r="G922" s="272"/>
      <c r="H922" s="273"/>
      <c r="I922" s="272"/>
    </row>
    <row r="923" spans="1:10" x14ac:dyDescent="0.2">
      <c r="A923" s="268" t="s">
        <v>66</v>
      </c>
      <c r="B923" s="269" t="str">
        <f>B23</f>
        <v>* Ulica: Zatonska - odvojak 15 (oznaka ZAT-O15)</v>
      </c>
      <c r="C923" s="270" t="s">
        <v>1</v>
      </c>
      <c r="D923" s="271">
        <f>SUM('ULAZNI PODACI'!J12:K12)</f>
        <v>16</v>
      </c>
      <c r="E923" s="272"/>
      <c r="F923" s="273"/>
      <c r="G923" s="272"/>
      <c r="H923" s="273"/>
      <c r="I923" s="272"/>
    </row>
    <row r="924" spans="1:10" x14ac:dyDescent="0.2">
      <c r="A924" s="268" t="s">
        <v>67</v>
      </c>
      <c r="B924" s="269" t="str">
        <f>B24</f>
        <v>* Ulica: Zatonska - odvojak 16 (oznaka ZAT-O16)</v>
      </c>
      <c r="C924" s="270" t="s">
        <v>1</v>
      </c>
      <c r="D924" s="271">
        <f>SUM('ULAZNI PODACI'!J13:K13)</f>
        <v>0</v>
      </c>
      <c r="E924" s="272"/>
      <c r="F924" s="273"/>
      <c r="G924" s="272"/>
      <c r="H924" s="273"/>
      <c r="I924" s="272"/>
    </row>
    <row r="925" spans="1:10" x14ac:dyDescent="0.2">
      <c r="A925" s="268" t="s">
        <v>5</v>
      </c>
      <c r="B925" s="269" t="str">
        <f>B25</f>
        <v>* Ulica: Ante Starčevića i Lička - odvojci (oznaka POL)</v>
      </c>
      <c r="C925" s="270" t="s">
        <v>1</v>
      </c>
      <c r="D925" s="271">
        <f>SUM('ULAZNI PODACI'!J14:K14)</f>
        <v>0</v>
      </c>
      <c r="E925" s="272"/>
      <c r="F925" s="273"/>
      <c r="G925" s="272"/>
      <c r="H925" s="273"/>
      <c r="I925" s="272"/>
    </row>
    <row r="926" spans="1:10" x14ac:dyDescent="0.2">
      <c r="A926" s="268" t="s">
        <v>68</v>
      </c>
      <c r="B926" s="269" t="str">
        <f>B26</f>
        <v>* Ulica: Prve primorske čete - odvojak (oznaka PPČ)</v>
      </c>
      <c r="C926" s="270" t="s">
        <v>1</v>
      </c>
      <c r="D926" s="271">
        <f>SUM('ULAZNI PODACI'!J15:K15)</f>
        <v>266</v>
      </c>
      <c r="E926" s="272"/>
      <c r="F926" s="273"/>
      <c r="G926" s="272"/>
      <c r="H926" s="273"/>
      <c r="I926" s="272"/>
    </row>
    <row r="927" spans="1:10" x14ac:dyDescent="0.2">
      <c r="A927" s="268" t="s">
        <v>69</v>
      </c>
      <c r="B927" s="269" t="str">
        <f>B27</f>
        <v>* Ulica: Ruđera Boškovića - odvojak 1 (oznaka RB-O1)</v>
      </c>
      <c r="C927" s="270" t="s">
        <v>1</v>
      </c>
      <c r="D927" s="271">
        <f>SUM('ULAZNI PODACI'!J16:K16)</f>
        <v>0</v>
      </c>
      <c r="E927" s="272"/>
      <c r="F927" s="273"/>
      <c r="G927" s="272"/>
      <c r="H927" s="273"/>
      <c r="I927" s="272"/>
    </row>
    <row r="928" spans="1:10" x14ac:dyDescent="0.2">
      <c r="A928" s="268" t="s">
        <v>70</v>
      </c>
      <c r="B928" s="269" t="str">
        <f>B28</f>
        <v>* Ulica: Ruđera Boškovića - odvojak 2 (oznaka RB-O2)</v>
      </c>
      <c r="C928" s="270" t="s">
        <v>1</v>
      </c>
      <c r="D928" s="271">
        <f>SUM('ULAZNI PODACI'!J17:K17)</f>
        <v>0</v>
      </c>
      <c r="E928" s="272"/>
      <c r="F928" s="273"/>
      <c r="G928" s="272"/>
      <c r="H928" s="273"/>
      <c r="I928" s="272"/>
      <c r="J928" s="212"/>
    </row>
    <row r="929" spans="1:16" x14ac:dyDescent="0.2">
      <c r="A929" s="268" t="s">
        <v>71</v>
      </c>
      <c r="B929" s="269" t="str">
        <f>B29</f>
        <v>* Ulica: Ljudevita Gaja (oznaka LJG)</v>
      </c>
      <c r="C929" s="270" t="s">
        <v>1</v>
      </c>
      <c r="D929" s="271">
        <f>SUM('ULAZNI PODACI'!J18:K18)</f>
        <v>0</v>
      </c>
      <c r="E929" s="272"/>
      <c r="F929" s="273"/>
      <c r="G929" s="272"/>
      <c r="H929" s="273"/>
      <c r="I929" s="272"/>
      <c r="J929" s="212"/>
    </row>
    <row r="930" spans="1:16" x14ac:dyDescent="0.2">
      <c r="A930" s="268" t="s">
        <v>228</v>
      </c>
      <c r="B930" s="269" t="str">
        <f>B30</f>
        <v>* Ulica: J.Š. Akabe - odvojak (oznaka JŠA-O)</v>
      </c>
      <c r="C930" s="270" t="s">
        <v>1</v>
      </c>
      <c r="D930" s="271">
        <f>SUM('ULAZNI PODACI'!J19:K19)</f>
        <v>0</v>
      </c>
      <c r="E930" s="272"/>
      <c r="F930" s="273"/>
      <c r="G930" s="272"/>
      <c r="H930" s="273"/>
      <c r="I930" s="272"/>
      <c r="J930" s="212"/>
    </row>
    <row r="931" spans="1:16" x14ac:dyDescent="0.2">
      <c r="A931" s="268" t="s">
        <v>229</v>
      </c>
      <c r="B931" s="269" t="str">
        <f>B31</f>
        <v>* Ulica: Miroslava Krleže - odvojak (oznaka MK-O)</v>
      </c>
      <c r="C931" s="270" t="s">
        <v>1</v>
      </c>
      <c r="D931" s="271">
        <f>SUM('ULAZNI PODACI'!J20:K20)</f>
        <v>51</v>
      </c>
      <c r="E931" s="272"/>
      <c r="F931" s="273"/>
      <c r="G931" s="272"/>
      <c r="H931" s="273"/>
      <c r="I931" s="272"/>
      <c r="J931" s="212"/>
    </row>
    <row r="932" spans="1:16" x14ac:dyDescent="0.2">
      <c r="A932" s="268" t="s">
        <v>230</v>
      </c>
      <c r="B932" s="269" t="str">
        <f>B32</f>
        <v>* Ulica: Lička - odvojak (oznaka LIČ-O)</v>
      </c>
      <c r="C932" s="270" t="s">
        <v>1</v>
      </c>
      <c r="D932" s="271">
        <f>SUM('ULAZNI PODACI'!J21:K21)</f>
        <v>5</v>
      </c>
      <c r="E932" s="272"/>
      <c r="F932" s="273"/>
      <c r="G932" s="272"/>
      <c r="H932" s="273"/>
      <c r="I932" s="272"/>
      <c r="J932" s="212"/>
    </row>
    <row r="933" spans="1:16" x14ac:dyDescent="0.2">
      <c r="A933" s="268" t="s">
        <v>267</v>
      </c>
      <c r="B933" s="269" t="str">
        <f>B33</f>
        <v>* Ulica: Obrove - odvojak (oznaka OBR-O)</v>
      </c>
      <c r="C933" s="270" t="s">
        <v>1</v>
      </c>
      <c r="D933" s="271">
        <f>SUM('ULAZNI PODACI'!J22:K22)</f>
        <v>0</v>
      </c>
      <c r="E933" s="272"/>
      <c r="F933" s="273"/>
      <c r="G933" s="272"/>
      <c r="H933" s="273"/>
      <c r="I933" s="272"/>
      <c r="J933" s="212"/>
    </row>
    <row r="934" spans="1:16" x14ac:dyDescent="0.2">
      <c r="A934" s="268" t="s">
        <v>292</v>
      </c>
      <c r="B934" s="269" t="str">
        <f>B34</f>
        <v>* Ulica: ostalo, raskrižja (oznaka OST)</v>
      </c>
      <c r="C934" s="270" t="s">
        <v>1</v>
      </c>
      <c r="D934" s="271">
        <f>SUM('ULAZNI PODACI'!J23:K23)</f>
        <v>144</v>
      </c>
      <c r="E934" s="272"/>
      <c r="F934" s="273"/>
      <c r="G934" s="272"/>
      <c r="H934" s="273"/>
      <c r="I934" s="272"/>
      <c r="J934" s="212"/>
    </row>
    <row r="935" spans="1:16" x14ac:dyDescent="0.2">
      <c r="A935" s="319"/>
      <c r="B935" s="327"/>
      <c r="C935" s="325"/>
      <c r="D935" s="325"/>
      <c r="E935" s="326"/>
      <c r="F935" s="326"/>
      <c r="G935" s="328"/>
      <c r="H935" s="212"/>
      <c r="I935" s="276"/>
    </row>
    <row r="936" spans="1:16" x14ac:dyDescent="0.2">
      <c r="A936" s="319"/>
      <c r="B936" s="327"/>
      <c r="C936" s="325"/>
      <c r="D936" s="325"/>
      <c r="E936" s="326"/>
      <c r="F936" s="326"/>
      <c r="G936" s="328"/>
      <c r="H936" s="212"/>
      <c r="I936" s="276"/>
    </row>
    <row r="937" spans="1:16" ht="38.25" x14ac:dyDescent="0.2">
      <c r="A937" s="319" t="s">
        <v>20</v>
      </c>
      <c r="B937" s="323" t="s">
        <v>46</v>
      </c>
      <c r="C937" s="322" t="s">
        <v>83</v>
      </c>
      <c r="D937" s="329">
        <f>SUM(D938:D955)</f>
        <v>294.60000000000002</v>
      </c>
      <c r="E937" s="266"/>
      <c r="F937" s="267"/>
      <c r="G937" s="267"/>
      <c r="H937" s="267"/>
      <c r="I937" s="266"/>
    </row>
    <row r="938" spans="1:16" ht="14.25" x14ac:dyDescent="0.2">
      <c r="A938" s="268" t="s">
        <v>60</v>
      </c>
      <c r="B938" s="269" t="str">
        <f>B17</f>
        <v>* Ulica: Zatonska - odvojak 9 (oznaka ZAT-O9)</v>
      </c>
      <c r="C938" s="270" t="s">
        <v>83</v>
      </c>
      <c r="D938" s="330">
        <f>SUM('ULAZNI PODACI'!L6:M6)</f>
        <v>112.2</v>
      </c>
      <c r="E938" s="272"/>
      <c r="F938" s="273"/>
      <c r="G938" s="272"/>
      <c r="H938" s="273"/>
      <c r="I938" s="272"/>
      <c r="J938" s="212"/>
    </row>
    <row r="939" spans="1:16" ht="14.25" x14ac:dyDescent="0.2">
      <c r="A939" s="268" t="s">
        <v>61</v>
      </c>
      <c r="B939" s="269" t="str">
        <f>B18</f>
        <v>* Ulica: Zatonska - odvojak 10 (oznaka ZAT-O10)</v>
      </c>
      <c r="C939" s="270" t="s">
        <v>83</v>
      </c>
      <c r="D939" s="330">
        <f>SUM('ULAZNI PODACI'!L7:M7)</f>
        <v>0</v>
      </c>
      <c r="E939" s="272"/>
      <c r="F939" s="273"/>
      <c r="G939" s="272"/>
      <c r="H939" s="273"/>
      <c r="I939" s="272"/>
      <c r="J939" s="212"/>
    </row>
    <row r="940" spans="1:16" ht="14.25" x14ac:dyDescent="0.2">
      <c r="A940" s="268" t="s">
        <v>62</v>
      </c>
      <c r="B940" s="269" t="str">
        <f>B19</f>
        <v>* Ulica: Zatonska - odvojak 11 (oznaka ZAT-O11)</v>
      </c>
      <c r="C940" s="270" t="s">
        <v>83</v>
      </c>
      <c r="D940" s="330">
        <f>SUM('ULAZNI PODACI'!L8:M8)</f>
        <v>0</v>
      </c>
      <c r="E940" s="272"/>
      <c r="F940" s="273"/>
      <c r="G940" s="272"/>
      <c r="H940" s="273"/>
      <c r="I940" s="272"/>
      <c r="J940" s="212"/>
    </row>
    <row r="941" spans="1:16" ht="14.25" x14ac:dyDescent="0.2">
      <c r="A941" s="268" t="s">
        <v>63</v>
      </c>
      <c r="B941" s="269" t="str">
        <f>B20</f>
        <v>* Ulica: Zatonska - odvojak 12 (oznaka ZAT-O12)</v>
      </c>
      <c r="C941" s="270" t="s">
        <v>83</v>
      </c>
      <c r="D941" s="330">
        <f>SUM('ULAZNI PODACI'!L9:M9)</f>
        <v>0</v>
      </c>
      <c r="E941" s="272"/>
      <c r="F941" s="273"/>
      <c r="G941" s="272"/>
      <c r="H941" s="273"/>
      <c r="I941" s="272"/>
      <c r="J941" s="212"/>
    </row>
    <row r="942" spans="1:16" ht="14.25" x14ac:dyDescent="0.2">
      <c r="A942" s="268" t="s">
        <v>64</v>
      </c>
      <c r="B942" s="269" t="str">
        <f>B21</f>
        <v>* Ulica: Zatonska - odvojak 13 (oznaka ZAT-O13)</v>
      </c>
      <c r="C942" s="270" t="s">
        <v>83</v>
      </c>
      <c r="D942" s="330">
        <f>SUM('ULAZNI PODACI'!L10:M10)</f>
        <v>9.6</v>
      </c>
      <c r="E942" s="272"/>
      <c r="F942" s="273"/>
      <c r="G942" s="272"/>
      <c r="H942" s="273"/>
      <c r="I942" s="272"/>
      <c r="J942" s="212"/>
    </row>
    <row r="943" spans="1:16" s="262" customFormat="1" ht="14.25" x14ac:dyDescent="0.2">
      <c r="A943" s="268" t="s">
        <v>65</v>
      </c>
      <c r="B943" s="269" t="str">
        <f>B22</f>
        <v>* Ulica: Zatonska - odvojak 14 (oznaka ZAT-O14)</v>
      </c>
      <c r="C943" s="270" t="s">
        <v>83</v>
      </c>
      <c r="D943" s="330">
        <f>SUM('ULAZNI PODACI'!L11:M11)</f>
        <v>9.6</v>
      </c>
      <c r="E943" s="272"/>
      <c r="F943" s="273"/>
      <c r="G943" s="272"/>
      <c r="H943" s="273"/>
      <c r="I943" s="272"/>
      <c r="J943" s="331"/>
      <c r="K943" s="241"/>
      <c r="L943" s="260"/>
      <c r="M943" s="260"/>
      <c r="N943" s="260"/>
      <c r="O943" s="260"/>
      <c r="P943" s="260"/>
    </row>
    <row r="944" spans="1:16" ht="14.25" x14ac:dyDescent="0.2">
      <c r="A944" s="268" t="s">
        <v>66</v>
      </c>
      <c r="B944" s="269" t="str">
        <f>B23</f>
        <v>* Ulica: Zatonska - odvojak 15 (oznaka ZAT-O15)</v>
      </c>
      <c r="C944" s="270" t="s">
        <v>83</v>
      </c>
      <c r="D944" s="330">
        <f>SUM('ULAZNI PODACI'!L12:M12)</f>
        <v>9.6</v>
      </c>
      <c r="E944" s="272"/>
      <c r="F944" s="273"/>
      <c r="G944" s="272"/>
      <c r="H944" s="273"/>
      <c r="I944" s="272"/>
      <c r="J944" s="212"/>
    </row>
    <row r="945" spans="1:10" ht="14.25" x14ac:dyDescent="0.2">
      <c r="A945" s="268" t="s">
        <v>67</v>
      </c>
      <c r="B945" s="269" t="str">
        <f>B24</f>
        <v>* Ulica: Zatonska - odvojak 16 (oznaka ZAT-O16)</v>
      </c>
      <c r="C945" s="270" t="s">
        <v>83</v>
      </c>
      <c r="D945" s="330">
        <f>SUM('ULAZNI PODACI'!L13:M13)</f>
        <v>0</v>
      </c>
      <c r="E945" s="272"/>
      <c r="F945" s="273"/>
      <c r="G945" s="272"/>
      <c r="H945" s="273"/>
      <c r="I945" s="272"/>
      <c r="J945" s="212"/>
    </row>
    <row r="946" spans="1:10" ht="14.25" x14ac:dyDescent="0.2">
      <c r="A946" s="268" t="s">
        <v>5</v>
      </c>
      <c r="B946" s="269" t="str">
        <f>B25</f>
        <v>* Ulica: Ante Starčevića i Lička - odvojci (oznaka POL)</v>
      </c>
      <c r="C946" s="270" t="s">
        <v>83</v>
      </c>
      <c r="D946" s="330">
        <f>SUM('ULAZNI PODACI'!L14:M14)</f>
        <v>0</v>
      </c>
      <c r="E946" s="272"/>
      <c r="F946" s="273"/>
      <c r="G946" s="272"/>
      <c r="H946" s="273"/>
      <c r="I946" s="272"/>
      <c r="J946" s="212"/>
    </row>
    <row r="947" spans="1:10" ht="14.25" x14ac:dyDescent="0.2">
      <c r="A947" s="268" t="s">
        <v>68</v>
      </c>
      <c r="B947" s="269" t="str">
        <f>B26</f>
        <v>* Ulica: Prve primorske čete - odvojak (oznaka PPČ)</v>
      </c>
      <c r="C947" s="270" t="s">
        <v>83</v>
      </c>
      <c r="D947" s="330">
        <f>SUM('ULAZNI PODACI'!L15:M15)</f>
        <v>79.8</v>
      </c>
      <c r="E947" s="272"/>
      <c r="F947" s="273"/>
      <c r="G947" s="272"/>
      <c r="H947" s="273"/>
      <c r="I947" s="272"/>
      <c r="J947" s="212"/>
    </row>
    <row r="948" spans="1:10" ht="14.25" x14ac:dyDescent="0.2">
      <c r="A948" s="268" t="s">
        <v>69</v>
      </c>
      <c r="B948" s="269" t="str">
        <f>B27</f>
        <v>* Ulica: Ruđera Boškovića - odvojak 1 (oznaka RB-O1)</v>
      </c>
      <c r="C948" s="270" t="s">
        <v>83</v>
      </c>
      <c r="D948" s="330">
        <f>SUM('ULAZNI PODACI'!L16:M16)</f>
        <v>0</v>
      </c>
      <c r="E948" s="272"/>
      <c r="F948" s="273"/>
      <c r="G948" s="272"/>
      <c r="H948" s="273"/>
      <c r="I948" s="272"/>
      <c r="J948" s="212"/>
    </row>
    <row r="949" spans="1:10" ht="14.25" x14ac:dyDescent="0.2">
      <c r="A949" s="268" t="s">
        <v>70</v>
      </c>
      <c r="B949" s="269" t="str">
        <f>B28</f>
        <v>* Ulica: Ruđera Boškovića - odvojak 2 (oznaka RB-O2)</v>
      </c>
      <c r="C949" s="270" t="s">
        <v>83</v>
      </c>
      <c r="D949" s="330">
        <f>SUM('ULAZNI PODACI'!L17:M17)</f>
        <v>0</v>
      </c>
      <c r="E949" s="272"/>
      <c r="F949" s="273"/>
      <c r="G949" s="272"/>
      <c r="H949" s="273"/>
      <c r="I949" s="272"/>
      <c r="J949" s="212"/>
    </row>
    <row r="950" spans="1:10" ht="14.25" x14ac:dyDescent="0.2">
      <c r="A950" s="268" t="s">
        <v>71</v>
      </c>
      <c r="B950" s="269" t="str">
        <f>B29</f>
        <v>* Ulica: Ljudevita Gaja (oznaka LJG)</v>
      </c>
      <c r="C950" s="270" t="s">
        <v>83</v>
      </c>
      <c r="D950" s="330">
        <f>SUM('ULAZNI PODACI'!L18:M18)</f>
        <v>0</v>
      </c>
      <c r="E950" s="272"/>
      <c r="F950" s="273"/>
      <c r="G950" s="272"/>
      <c r="H950" s="273"/>
      <c r="I950" s="272"/>
      <c r="J950" s="212"/>
    </row>
    <row r="951" spans="1:10" ht="14.25" x14ac:dyDescent="0.2">
      <c r="A951" s="268" t="s">
        <v>228</v>
      </c>
      <c r="B951" s="269" t="str">
        <f>B30</f>
        <v>* Ulica: J.Š. Akabe - odvojak (oznaka JŠA-O)</v>
      </c>
      <c r="C951" s="270" t="s">
        <v>83</v>
      </c>
      <c r="D951" s="330">
        <f>SUM('ULAZNI PODACI'!L19:M19)</f>
        <v>0</v>
      </c>
      <c r="E951" s="272"/>
      <c r="F951" s="273"/>
      <c r="G951" s="272"/>
      <c r="H951" s="273"/>
      <c r="I951" s="272"/>
      <c r="J951" s="212"/>
    </row>
    <row r="952" spans="1:10" ht="14.25" x14ac:dyDescent="0.2">
      <c r="A952" s="268" t="s">
        <v>229</v>
      </c>
      <c r="B952" s="269" t="str">
        <f>B31</f>
        <v>* Ulica: Miroslava Krleže - odvojak (oznaka MK-O)</v>
      </c>
      <c r="C952" s="270" t="s">
        <v>83</v>
      </c>
      <c r="D952" s="330">
        <f>SUM('ULAZNI PODACI'!L20:M20)</f>
        <v>27.6</v>
      </c>
      <c r="E952" s="272"/>
      <c r="F952" s="273"/>
      <c r="G952" s="272"/>
      <c r="H952" s="273"/>
      <c r="I952" s="272"/>
      <c r="J952" s="212"/>
    </row>
    <row r="953" spans="1:10" ht="14.25" x14ac:dyDescent="0.2">
      <c r="A953" s="268" t="s">
        <v>230</v>
      </c>
      <c r="B953" s="269" t="str">
        <f>B32</f>
        <v>* Ulica: Lička - odvojak (oznaka LIČ-O)</v>
      </c>
      <c r="C953" s="270" t="s">
        <v>83</v>
      </c>
      <c r="D953" s="330">
        <f>SUM('ULAZNI PODACI'!L21:M21)</f>
        <v>3</v>
      </c>
      <c r="E953" s="272"/>
      <c r="F953" s="273"/>
      <c r="G953" s="272"/>
      <c r="H953" s="273"/>
      <c r="I953" s="272"/>
      <c r="J953" s="212"/>
    </row>
    <row r="954" spans="1:10" ht="14.25" x14ac:dyDescent="0.2">
      <c r="A954" s="268" t="s">
        <v>267</v>
      </c>
      <c r="B954" s="269" t="str">
        <f>B33</f>
        <v>* Ulica: Obrove - odvojak (oznaka OBR-O)</v>
      </c>
      <c r="C954" s="270" t="s">
        <v>83</v>
      </c>
      <c r="D954" s="330">
        <f>SUM('ULAZNI PODACI'!L22:M22)</f>
        <v>0</v>
      </c>
      <c r="E954" s="272"/>
      <c r="F954" s="273"/>
      <c r="G954" s="272"/>
      <c r="H954" s="273"/>
      <c r="I954" s="272"/>
      <c r="J954" s="212"/>
    </row>
    <row r="955" spans="1:10" ht="14.25" x14ac:dyDescent="0.2">
      <c r="A955" s="268" t="s">
        <v>292</v>
      </c>
      <c r="B955" s="269" t="str">
        <f>B34</f>
        <v>* Ulica: ostalo, raskrižja (oznaka OST)</v>
      </c>
      <c r="C955" s="270" t="s">
        <v>83</v>
      </c>
      <c r="D955" s="330">
        <f>SUM('ULAZNI PODACI'!L23:M23)</f>
        <v>43.2</v>
      </c>
      <c r="E955" s="272"/>
      <c r="F955" s="273"/>
      <c r="G955" s="272"/>
      <c r="H955" s="273"/>
      <c r="I955" s="272"/>
      <c r="J955" s="212"/>
    </row>
    <row r="956" spans="1:10" x14ac:dyDescent="0.2">
      <c r="A956" s="319"/>
      <c r="B956" s="324"/>
      <c r="C956" s="325"/>
      <c r="D956" s="325"/>
      <c r="E956" s="326"/>
      <c r="J956" s="212"/>
    </row>
    <row r="957" spans="1:10" x14ac:dyDescent="0.2">
      <c r="A957" s="319"/>
      <c r="B957" s="324"/>
      <c r="C957" s="325"/>
      <c r="D957" s="325"/>
      <c r="E957" s="326"/>
      <c r="J957" s="212"/>
    </row>
    <row r="958" spans="1:10" ht="76.5" x14ac:dyDescent="0.2">
      <c r="A958" s="319" t="s">
        <v>21</v>
      </c>
      <c r="B958" s="323" t="s">
        <v>119</v>
      </c>
      <c r="C958" s="322" t="s">
        <v>83</v>
      </c>
      <c r="D958" s="329">
        <f>SUM(D959:D976)</f>
        <v>4.8</v>
      </c>
      <c r="E958" s="266"/>
      <c r="F958" s="267"/>
      <c r="G958" s="267"/>
      <c r="H958" s="267"/>
      <c r="I958" s="266"/>
    </row>
    <row r="959" spans="1:10" ht="14.25" x14ac:dyDescent="0.2">
      <c r="A959" s="268" t="s">
        <v>60</v>
      </c>
      <c r="B959" s="269" t="str">
        <f>B17</f>
        <v>* Ulica: Zatonska - odvojak 9 (oznaka ZAT-O9)</v>
      </c>
      <c r="C959" s="270" t="s">
        <v>83</v>
      </c>
      <c r="D959" s="330">
        <f>'ULAZNI PODACI'!N6</f>
        <v>0</v>
      </c>
      <c r="E959" s="272"/>
      <c r="F959" s="273"/>
      <c r="G959" s="272"/>
      <c r="H959" s="273"/>
      <c r="I959" s="272"/>
      <c r="J959" s="212"/>
    </row>
    <row r="960" spans="1:10" ht="14.25" x14ac:dyDescent="0.2">
      <c r="A960" s="268" t="s">
        <v>61</v>
      </c>
      <c r="B960" s="269" t="str">
        <f>B18</f>
        <v>* Ulica: Zatonska - odvojak 10 (oznaka ZAT-O10)</v>
      </c>
      <c r="C960" s="270" t="s">
        <v>83</v>
      </c>
      <c r="D960" s="330">
        <f>'ULAZNI PODACI'!N7</f>
        <v>0</v>
      </c>
      <c r="E960" s="272"/>
      <c r="F960" s="273"/>
      <c r="G960" s="272"/>
      <c r="H960" s="273"/>
      <c r="I960" s="272"/>
      <c r="J960" s="212"/>
    </row>
    <row r="961" spans="1:10" ht="14.25" x14ac:dyDescent="0.2">
      <c r="A961" s="268" t="s">
        <v>62</v>
      </c>
      <c r="B961" s="269" t="str">
        <f>B19</f>
        <v>* Ulica: Zatonska - odvojak 11 (oznaka ZAT-O11)</v>
      </c>
      <c r="C961" s="270" t="s">
        <v>83</v>
      </c>
      <c r="D961" s="330">
        <f>'ULAZNI PODACI'!N8</f>
        <v>0</v>
      </c>
      <c r="E961" s="272"/>
      <c r="F961" s="273"/>
      <c r="G961" s="272"/>
      <c r="H961" s="273"/>
      <c r="I961" s="272"/>
      <c r="J961" s="212"/>
    </row>
    <row r="962" spans="1:10" ht="14.25" x14ac:dyDescent="0.2">
      <c r="A962" s="268" t="s">
        <v>63</v>
      </c>
      <c r="B962" s="269" t="str">
        <f>B20</f>
        <v>* Ulica: Zatonska - odvojak 12 (oznaka ZAT-O12)</v>
      </c>
      <c r="C962" s="270" t="s">
        <v>83</v>
      </c>
      <c r="D962" s="330">
        <f>'ULAZNI PODACI'!N9</f>
        <v>0</v>
      </c>
      <c r="E962" s="272"/>
      <c r="F962" s="273"/>
      <c r="G962" s="272"/>
      <c r="H962" s="273"/>
      <c r="I962" s="272"/>
      <c r="J962" s="212"/>
    </row>
    <row r="963" spans="1:10" ht="14.25" x14ac:dyDescent="0.2">
      <c r="A963" s="268" t="s">
        <v>64</v>
      </c>
      <c r="B963" s="269" t="str">
        <f>B21</f>
        <v>* Ulica: Zatonska - odvojak 13 (oznaka ZAT-O13)</v>
      </c>
      <c r="C963" s="270" t="s">
        <v>83</v>
      </c>
      <c r="D963" s="330">
        <f>'ULAZNI PODACI'!N10</f>
        <v>0</v>
      </c>
      <c r="E963" s="272"/>
      <c r="F963" s="273"/>
      <c r="G963" s="272"/>
      <c r="H963" s="273"/>
      <c r="I963" s="272"/>
      <c r="J963" s="212"/>
    </row>
    <row r="964" spans="1:10" ht="14.25" x14ac:dyDescent="0.2">
      <c r="A964" s="268" t="s">
        <v>65</v>
      </c>
      <c r="B964" s="269" t="str">
        <f>B22</f>
        <v>* Ulica: Zatonska - odvojak 14 (oznaka ZAT-O14)</v>
      </c>
      <c r="C964" s="270" t="s">
        <v>83</v>
      </c>
      <c r="D964" s="330">
        <f>'ULAZNI PODACI'!N11</f>
        <v>0</v>
      </c>
      <c r="E964" s="272"/>
      <c r="F964" s="273"/>
      <c r="G964" s="272"/>
      <c r="H964" s="273"/>
      <c r="I964" s="272"/>
      <c r="J964" s="331"/>
    </row>
    <row r="965" spans="1:10" ht="14.25" x14ac:dyDescent="0.2">
      <c r="A965" s="268" t="s">
        <v>66</v>
      </c>
      <c r="B965" s="269" t="str">
        <f>B23</f>
        <v>* Ulica: Zatonska - odvojak 15 (oznaka ZAT-O15)</v>
      </c>
      <c r="C965" s="270" t="s">
        <v>83</v>
      </c>
      <c r="D965" s="330">
        <f>'ULAZNI PODACI'!N12</f>
        <v>0</v>
      </c>
      <c r="E965" s="272"/>
      <c r="F965" s="273"/>
      <c r="G965" s="272"/>
      <c r="H965" s="273"/>
      <c r="I965" s="272"/>
      <c r="J965" s="212"/>
    </row>
    <row r="966" spans="1:10" ht="14.25" x14ac:dyDescent="0.2">
      <c r="A966" s="268" t="s">
        <v>67</v>
      </c>
      <c r="B966" s="269" t="str">
        <f>B24</f>
        <v>* Ulica: Zatonska - odvojak 16 (oznaka ZAT-O16)</v>
      </c>
      <c r="C966" s="270" t="s">
        <v>83</v>
      </c>
      <c r="D966" s="330">
        <f>'ULAZNI PODACI'!N13</f>
        <v>0</v>
      </c>
      <c r="E966" s="272"/>
      <c r="F966" s="273"/>
      <c r="G966" s="272"/>
      <c r="H966" s="273"/>
      <c r="I966" s="272"/>
      <c r="J966" s="212"/>
    </row>
    <row r="967" spans="1:10" ht="14.25" x14ac:dyDescent="0.2">
      <c r="A967" s="268" t="s">
        <v>5</v>
      </c>
      <c r="B967" s="269" t="str">
        <f>B25</f>
        <v>* Ulica: Ante Starčevića i Lička - odvojci (oznaka POL)</v>
      </c>
      <c r="C967" s="270" t="s">
        <v>83</v>
      </c>
      <c r="D967" s="330">
        <f>'ULAZNI PODACI'!N14</f>
        <v>0</v>
      </c>
      <c r="E967" s="272"/>
      <c r="F967" s="273"/>
      <c r="G967" s="272"/>
      <c r="H967" s="273"/>
      <c r="I967" s="272"/>
      <c r="J967" s="212"/>
    </row>
    <row r="968" spans="1:10" ht="14.25" x14ac:dyDescent="0.2">
      <c r="A968" s="268" t="s">
        <v>68</v>
      </c>
      <c r="B968" s="269" t="str">
        <f>B26</f>
        <v>* Ulica: Prve primorske čete - odvojak (oznaka PPČ)</v>
      </c>
      <c r="C968" s="270" t="s">
        <v>83</v>
      </c>
      <c r="D968" s="330">
        <f>'ULAZNI PODACI'!N15</f>
        <v>0</v>
      </c>
      <c r="E968" s="272"/>
      <c r="F968" s="273"/>
      <c r="G968" s="272"/>
      <c r="H968" s="273"/>
      <c r="I968" s="272"/>
      <c r="J968" s="212"/>
    </row>
    <row r="969" spans="1:10" ht="14.25" x14ac:dyDescent="0.2">
      <c r="A969" s="268" t="s">
        <v>69</v>
      </c>
      <c r="B969" s="269" t="str">
        <f>B27</f>
        <v>* Ulica: Ruđera Boškovića - odvojak 1 (oznaka RB-O1)</v>
      </c>
      <c r="C969" s="270" t="s">
        <v>83</v>
      </c>
      <c r="D969" s="330">
        <f>'ULAZNI PODACI'!N16</f>
        <v>0</v>
      </c>
      <c r="E969" s="272"/>
      <c r="F969" s="273"/>
      <c r="G969" s="272"/>
      <c r="H969" s="273"/>
      <c r="I969" s="272"/>
      <c r="J969" s="212"/>
    </row>
    <row r="970" spans="1:10" ht="14.25" x14ac:dyDescent="0.2">
      <c r="A970" s="268" t="s">
        <v>70</v>
      </c>
      <c r="B970" s="269" t="str">
        <f>B28</f>
        <v>* Ulica: Ruđera Boškovića - odvojak 2 (oznaka RB-O2)</v>
      </c>
      <c r="C970" s="270" t="s">
        <v>83</v>
      </c>
      <c r="D970" s="330">
        <f>'ULAZNI PODACI'!N17</f>
        <v>0</v>
      </c>
      <c r="E970" s="272"/>
      <c r="F970" s="273"/>
      <c r="G970" s="272"/>
      <c r="H970" s="273"/>
      <c r="I970" s="272"/>
      <c r="J970" s="212"/>
    </row>
    <row r="971" spans="1:10" ht="14.25" x14ac:dyDescent="0.2">
      <c r="A971" s="268" t="s">
        <v>71</v>
      </c>
      <c r="B971" s="269" t="str">
        <f>B29</f>
        <v>* Ulica: Ljudevita Gaja (oznaka LJG)</v>
      </c>
      <c r="C971" s="270" t="s">
        <v>83</v>
      </c>
      <c r="D971" s="330">
        <f>'ULAZNI PODACI'!N18</f>
        <v>0</v>
      </c>
      <c r="E971" s="272"/>
      <c r="F971" s="273"/>
      <c r="G971" s="272"/>
      <c r="H971" s="273"/>
      <c r="I971" s="272"/>
      <c r="J971" s="212"/>
    </row>
    <row r="972" spans="1:10" ht="14.25" x14ac:dyDescent="0.2">
      <c r="A972" s="268" t="s">
        <v>228</v>
      </c>
      <c r="B972" s="269" t="str">
        <f>B30</f>
        <v>* Ulica: J.Š. Akabe - odvojak (oznaka JŠA-O)</v>
      </c>
      <c r="C972" s="270" t="s">
        <v>83</v>
      </c>
      <c r="D972" s="330">
        <f>'ULAZNI PODACI'!N19</f>
        <v>0</v>
      </c>
      <c r="E972" s="272"/>
      <c r="F972" s="273"/>
      <c r="G972" s="272"/>
      <c r="H972" s="273"/>
      <c r="I972" s="272"/>
      <c r="J972" s="212"/>
    </row>
    <row r="973" spans="1:10" ht="14.25" x14ac:dyDescent="0.2">
      <c r="A973" s="268" t="s">
        <v>229</v>
      </c>
      <c r="B973" s="269" t="str">
        <f>B31</f>
        <v>* Ulica: Miroslava Krleže - odvojak (oznaka MK-O)</v>
      </c>
      <c r="C973" s="270" t="s">
        <v>83</v>
      </c>
      <c r="D973" s="330">
        <f>'ULAZNI PODACI'!N20</f>
        <v>0</v>
      </c>
      <c r="E973" s="272"/>
      <c r="F973" s="273"/>
      <c r="G973" s="272"/>
      <c r="H973" s="273"/>
      <c r="I973" s="272"/>
      <c r="J973" s="212"/>
    </row>
    <row r="974" spans="1:10" ht="14.25" x14ac:dyDescent="0.2">
      <c r="A974" s="268" t="s">
        <v>230</v>
      </c>
      <c r="B974" s="269" t="str">
        <f>B32</f>
        <v>* Ulica: Lička - odvojak (oznaka LIČ-O)</v>
      </c>
      <c r="C974" s="270" t="s">
        <v>83</v>
      </c>
      <c r="D974" s="330">
        <f>'ULAZNI PODACI'!N21</f>
        <v>0</v>
      </c>
      <c r="E974" s="272"/>
      <c r="F974" s="273"/>
      <c r="G974" s="272"/>
      <c r="H974" s="273"/>
      <c r="I974" s="272"/>
      <c r="J974" s="212"/>
    </row>
    <row r="975" spans="1:10" ht="14.25" x14ac:dyDescent="0.2">
      <c r="A975" s="268" t="s">
        <v>267</v>
      </c>
      <c r="B975" s="269" t="str">
        <f>B33</f>
        <v>* Ulica: Obrove - odvojak (oznaka OBR-O)</v>
      </c>
      <c r="C975" s="270" t="s">
        <v>83</v>
      </c>
      <c r="D975" s="330">
        <f>'ULAZNI PODACI'!N22</f>
        <v>0</v>
      </c>
      <c r="E975" s="272"/>
      <c r="F975" s="273"/>
      <c r="G975" s="272"/>
      <c r="H975" s="273"/>
      <c r="I975" s="272"/>
      <c r="J975" s="212"/>
    </row>
    <row r="976" spans="1:10" ht="14.25" x14ac:dyDescent="0.2">
      <c r="A976" s="268" t="s">
        <v>292</v>
      </c>
      <c r="B976" s="269" t="str">
        <f>B34</f>
        <v>* Ulica: ostalo, raskrižja (oznaka OST)</v>
      </c>
      <c r="C976" s="270" t="s">
        <v>83</v>
      </c>
      <c r="D976" s="330">
        <f>'ULAZNI PODACI'!N23</f>
        <v>4.8</v>
      </c>
      <c r="E976" s="272"/>
      <c r="F976" s="273"/>
      <c r="G976" s="272"/>
      <c r="H976" s="273"/>
      <c r="I976" s="272"/>
      <c r="J976" s="212"/>
    </row>
    <row r="977" spans="1:10" x14ac:dyDescent="0.2">
      <c r="A977" s="319"/>
      <c r="B977" s="324"/>
      <c r="C977" s="325"/>
      <c r="D977" s="325"/>
      <c r="E977" s="326"/>
      <c r="J977" s="212"/>
    </row>
    <row r="978" spans="1:10" x14ac:dyDescent="0.2">
      <c r="A978" s="319"/>
      <c r="B978" s="324"/>
      <c r="C978" s="325"/>
      <c r="D978" s="325"/>
      <c r="E978" s="326"/>
      <c r="J978" s="212"/>
    </row>
    <row r="979" spans="1:10" ht="127.5" x14ac:dyDescent="0.2">
      <c r="A979" s="319" t="s">
        <v>22</v>
      </c>
      <c r="B979" s="323" t="s">
        <v>44</v>
      </c>
      <c r="C979" s="322" t="s">
        <v>1</v>
      </c>
      <c r="D979" s="265">
        <f>SUM(D980:D997)</f>
        <v>2886</v>
      </c>
      <c r="E979" s="266"/>
      <c r="F979" s="267"/>
      <c r="G979" s="267"/>
      <c r="H979" s="267"/>
      <c r="I979" s="266"/>
      <c r="J979" s="212"/>
    </row>
    <row r="980" spans="1:10" x14ac:dyDescent="0.2">
      <c r="A980" s="268" t="s">
        <v>60</v>
      </c>
      <c r="B980" s="269" t="str">
        <f>B17</f>
        <v>* Ulica: Zatonska - odvojak 9 (oznaka ZAT-O9)</v>
      </c>
      <c r="C980" s="270" t="s">
        <v>1</v>
      </c>
      <c r="D980" s="271">
        <f>'ULAZNI PODACI'!D6</f>
        <v>175</v>
      </c>
      <c r="E980" s="272"/>
      <c r="F980" s="273"/>
      <c r="G980" s="272"/>
      <c r="H980" s="273"/>
      <c r="I980" s="272"/>
      <c r="J980" s="212"/>
    </row>
    <row r="981" spans="1:10" x14ac:dyDescent="0.2">
      <c r="A981" s="268" t="s">
        <v>61</v>
      </c>
      <c r="B981" s="269" t="str">
        <f>B18</f>
        <v>* Ulica: Zatonska - odvojak 10 (oznaka ZAT-O10)</v>
      </c>
      <c r="C981" s="270" t="s">
        <v>1</v>
      </c>
      <c r="D981" s="271">
        <f>'ULAZNI PODACI'!D7</f>
        <v>200</v>
      </c>
      <c r="E981" s="272"/>
      <c r="F981" s="273"/>
      <c r="G981" s="272"/>
      <c r="H981" s="273"/>
      <c r="I981" s="272"/>
      <c r="J981" s="212"/>
    </row>
    <row r="982" spans="1:10" x14ac:dyDescent="0.2">
      <c r="A982" s="268" t="s">
        <v>62</v>
      </c>
      <c r="B982" s="269" t="str">
        <f>B19</f>
        <v>* Ulica: Zatonska - odvojak 11 (oznaka ZAT-O11)</v>
      </c>
      <c r="C982" s="270" t="s">
        <v>1</v>
      </c>
      <c r="D982" s="271">
        <f>'ULAZNI PODACI'!D8</f>
        <v>77</v>
      </c>
      <c r="E982" s="272"/>
      <c r="F982" s="273"/>
      <c r="G982" s="272"/>
      <c r="H982" s="273"/>
      <c r="I982" s="272"/>
      <c r="J982" s="212"/>
    </row>
    <row r="983" spans="1:10" x14ac:dyDescent="0.2">
      <c r="A983" s="268" t="s">
        <v>63</v>
      </c>
      <c r="B983" s="269" t="str">
        <f>B20</f>
        <v>* Ulica: Zatonska - odvojak 12 (oznaka ZAT-O12)</v>
      </c>
      <c r="C983" s="270" t="s">
        <v>1</v>
      </c>
      <c r="D983" s="271">
        <f>'ULAZNI PODACI'!D9</f>
        <v>102</v>
      </c>
      <c r="E983" s="272"/>
      <c r="F983" s="273"/>
      <c r="G983" s="272"/>
      <c r="H983" s="273"/>
      <c r="I983" s="272"/>
      <c r="J983" s="212"/>
    </row>
    <row r="984" spans="1:10" x14ac:dyDescent="0.2">
      <c r="A984" s="268" t="s">
        <v>64</v>
      </c>
      <c r="B984" s="269" t="str">
        <f>B21</f>
        <v>* Ulica: Zatonska - odvojak 13 (oznaka ZAT-O13)</v>
      </c>
      <c r="C984" s="270" t="s">
        <v>1</v>
      </c>
      <c r="D984" s="271">
        <f>'ULAZNI PODACI'!D10</f>
        <v>84</v>
      </c>
      <c r="E984" s="272"/>
      <c r="F984" s="273"/>
      <c r="G984" s="272"/>
      <c r="H984" s="273"/>
      <c r="I984" s="272"/>
      <c r="J984" s="212"/>
    </row>
    <row r="985" spans="1:10" x14ac:dyDescent="0.2">
      <c r="A985" s="268" t="s">
        <v>65</v>
      </c>
      <c r="B985" s="269" t="str">
        <f>B22</f>
        <v>* Ulica: Zatonska - odvojak 14 (oznaka ZAT-O14)</v>
      </c>
      <c r="C985" s="270" t="s">
        <v>1</v>
      </c>
      <c r="D985" s="271">
        <f>'ULAZNI PODACI'!D11</f>
        <v>105</v>
      </c>
      <c r="E985" s="272"/>
      <c r="F985" s="273"/>
      <c r="G985" s="272"/>
      <c r="H985" s="273"/>
      <c r="I985" s="272"/>
      <c r="J985" s="212"/>
    </row>
    <row r="986" spans="1:10" x14ac:dyDescent="0.2">
      <c r="A986" s="268" t="s">
        <v>66</v>
      </c>
      <c r="B986" s="269" t="str">
        <f>B23</f>
        <v>* Ulica: Zatonska - odvojak 15 (oznaka ZAT-O15)</v>
      </c>
      <c r="C986" s="270" t="s">
        <v>1</v>
      </c>
      <c r="D986" s="271">
        <f>'ULAZNI PODACI'!D12</f>
        <v>220</v>
      </c>
      <c r="E986" s="272"/>
      <c r="F986" s="273"/>
      <c r="G986" s="272"/>
      <c r="H986" s="273"/>
      <c r="I986" s="272"/>
      <c r="J986" s="212"/>
    </row>
    <row r="987" spans="1:10" x14ac:dyDescent="0.2">
      <c r="A987" s="268" t="s">
        <v>67</v>
      </c>
      <c r="B987" s="269" t="str">
        <f>B24</f>
        <v>* Ulica: Zatonska - odvojak 16 (oznaka ZAT-O16)</v>
      </c>
      <c r="C987" s="270" t="s">
        <v>1</v>
      </c>
      <c r="D987" s="271">
        <f>'ULAZNI PODACI'!D13</f>
        <v>529</v>
      </c>
      <c r="E987" s="272"/>
      <c r="F987" s="273"/>
      <c r="G987" s="272"/>
      <c r="H987" s="273"/>
      <c r="I987" s="272"/>
      <c r="J987" s="212"/>
    </row>
    <row r="988" spans="1:10" x14ac:dyDescent="0.2">
      <c r="A988" s="268" t="s">
        <v>5</v>
      </c>
      <c r="B988" s="269" t="str">
        <f>B25</f>
        <v>* Ulica: Ante Starčevića i Lička - odvojci (oznaka POL)</v>
      </c>
      <c r="C988" s="270" t="s">
        <v>1</v>
      </c>
      <c r="D988" s="271">
        <f>'ULAZNI PODACI'!D14</f>
        <v>420</v>
      </c>
      <c r="E988" s="272"/>
      <c r="F988" s="273"/>
      <c r="G988" s="272"/>
      <c r="H988" s="273"/>
      <c r="I988" s="272"/>
      <c r="J988" s="212"/>
    </row>
    <row r="989" spans="1:10" x14ac:dyDescent="0.2">
      <c r="A989" s="268" t="s">
        <v>68</v>
      </c>
      <c r="B989" s="269" t="str">
        <f>B26</f>
        <v>* Ulica: Prve primorske čete - odvojak (oznaka PPČ)</v>
      </c>
      <c r="C989" s="270" t="s">
        <v>1</v>
      </c>
      <c r="D989" s="271">
        <f>'ULAZNI PODACI'!D15</f>
        <v>123</v>
      </c>
      <c r="E989" s="272"/>
      <c r="F989" s="273"/>
      <c r="G989" s="272"/>
      <c r="H989" s="273"/>
      <c r="I989" s="272"/>
      <c r="J989" s="212"/>
    </row>
    <row r="990" spans="1:10" x14ac:dyDescent="0.2">
      <c r="A990" s="268" t="s">
        <v>69</v>
      </c>
      <c r="B990" s="269" t="str">
        <f>B27</f>
        <v>* Ulica: Ruđera Boškovića - odvojak 1 (oznaka RB-O1)</v>
      </c>
      <c r="C990" s="270" t="s">
        <v>1</v>
      </c>
      <c r="D990" s="271">
        <f>'ULAZNI PODACI'!D16</f>
        <v>60</v>
      </c>
      <c r="E990" s="272"/>
      <c r="F990" s="273"/>
      <c r="G990" s="272"/>
      <c r="H990" s="273"/>
      <c r="I990" s="272"/>
      <c r="J990" s="212"/>
    </row>
    <row r="991" spans="1:10" x14ac:dyDescent="0.2">
      <c r="A991" s="268" t="s">
        <v>70</v>
      </c>
      <c r="B991" s="269" t="str">
        <f>B28</f>
        <v>* Ulica: Ruđera Boškovića - odvojak 2 (oznaka RB-O2)</v>
      </c>
      <c r="C991" s="270" t="s">
        <v>1</v>
      </c>
      <c r="D991" s="271">
        <f>'ULAZNI PODACI'!D17</f>
        <v>58</v>
      </c>
      <c r="E991" s="272"/>
      <c r="F991" s="273"/>
      <c r="G991" s="272"/>
      <c r="H991" s="273"/>
      <c r="I991" s="272"/>
      <c r="J991" s="212"/>
    </row>
    <row r="992" spans="1:10" x14ac:dyDescent="0.2">
      <c r="A992" s="268" t="s">
        <v>71</v>
      </c>
      <c r="B992" s="269" t="str">
        <f>B29</f>
        <v>* Ulica: Ljudevita Gaja (oznaka LJG)</v>
      </c>
      <c r="C992" s="270" t="s">
        <v>1</v>
      </c>
      <c r="D992" s="271">
        <f>'ULAZNI PODACI'!D18</f>
        <v>0</v>
      </c>
      <c r="E992" s="272"/>
      <c r="F992" s="273"/>
      <c r="G992" s="272"/>
      <c r="H992" s="273"/>
      <c r="I992" s="272"/>
      <c r="J992" s="212"/>
    </row>
    <row r="993" spans="1:10" x14ac:dyDescent="0.2">
      <c r="A993" s="268" t="s">
        <v>228</v>
      </c>
      <c r="B993" s="269" t="str">
        <f>B30</f>
        <v>* Ulica: J.Š. Akabe - odvojak (oznaka JŠA-O)</v>
      </c>
      <c r="C993" s="270" t="s">
        <v>1</v>
      </c>
      <c r="D993" s="271">
        <f>'ULAZNI PODACI'!D19</f>
        <v>155</v>
      </c>
      <c r="E993" s="272"/>
      <c r="F993" s="273"/>
      <c r="G993" s="272"/>
      <c r="H993" s="273"/>
      <c r="I993" s="272"/>
      <c r="J993" s="212"/>
    </row>
    <row r="994" spans="1:10" x14ac:dyDescent="0.2">
      <c r="A994" s="268" t="s">
        <v>229</v>
      </c>
      <c r="B994" s="269" t="str">
        <f>B31</f>
        <v>* Ulica: Miroslava Krleže - odvojak (oznaka MK-O)</v>
      </c>
      <c r="C994" s="270" t="s">
        <v>1</v>
      </c>
      <c r="D994" s="271">
        <f>'ULAZNI PODACI'!D20</f>
        <v>189</v>
      </c>
      <c r="E994" s="272"/>
      <c r="F994" s="273"/>
      <c r="G994" s="272"/>
      <c r="H994" s="273"/>
      <c r="I994" s="272"/>
      <c r="J994" s="212"/>
    </row>
    <row r="995" spans="1:10" x14ac:dyDescent="0.2">
      <c r="A995" s="268" t="s">
        <v>230</v>
      </c>
      <c r="B995" s="269" t="str">
        <f>B32</f>
        <v>* Ulica: Lička - odvojak (oznaka LIČ-O)</v>
      </c>
      <c r="C995" s="270" t="s">
        <v>1</v>
      </c>
      <c r="D995" s="271">
        <f>'ULAZNI PODACI'!D21</f>
        <v>107</v>
      </c>
      <c r="E995" s="272"/>
      <c r="F995" s="273"/>
      <c r="G995" s="272"/>
      <c r="H995" s="273"/>
      <c r="I995" s="272"/>
      <c r="J995" s="212"/>
    </row>
    <row r="996" spans="1:10" x14ac:dyDescent="0.2">
      <c r="A996" s="268" t="s">
        <v>267</v>
      </c>
      <c r="B996" s="269" t="str">
        <f>B33</f>
        <v>* Ulica: Obrove - odvojak (oznaka OBR-O)</v>
      </c>
      <c r="C996" s="270" t="s">
        <v>1</v>
      </c>
      <c r="D996" s="271">
        <f>'ULAZNI PODACI'!D22</f>
        <v>227</v>
      </c>
      <c r="E996" s="272"/>
      <c r="F996" s="273"/>
      <c r="G996" s="272"/>
      <c r="H996" s="273"/>
      <c r="I996" s="272"/>
      <c r="J996" s="212"/>
    </row>
    <row r="997" spans="1:10" x14ac:dyDescent="0.2">
      <c r="A997" s="268" t="s">
        <v>292</v>
      </c>
      <c r="B997" s="269" t="str">
        <f>B34</f>
        <v>* Ulica: ostalo, raskrižja (oznaka OST)</v>
      </c>
      <c r="C997" s="270" t="s">
        <v>1</v>
      </c>
      <c r="D997" s="271">
        <f>'ULAZNI PODACI'!D23</f>
        <v>55</v>
      </c>
      <c r="E997" s="272"/>
      <c r="F997" s="273"/>
      <c r="G997" s="272"/>
      <c r="H997" s="273"/>
      <c r="I997" s="272"/>
      <c r="J997" s="212"/>
    </row>
    <row r="998" spans="1:10" x14ac:dyDescent="0.2">
      <c r="A998" s="319"/>
      <c r="B998" s="324"/>
      <c r="C998" s="325"/>
      <c r="D998" s="325"/>
      <c r="E998" s="326"/>
      <c r="J998" s="212"/>
    </row>
    <row r="999" spans="1:10" x14ac:dyDescent="0.2">
      <c r="A999" s="319"/>
      <c r="B999" s="324"/>
      <c r="C999" s="325"/>
      <c r="D999" s="325"/>
      <c r="E999" s="326"/>
      <c r="J999" s="212"/>
    </row>
    <row r="1000" spans="1:10" ht="153" customHeight="1" x14ac:dyDescent="0.2">
      <c r="A1000" s="319" t="s">
        <v>23</v>
      </c>
      <c r="B1000" s="323" t="s">
        <v>288</v>
      </c>
      <c r="C1000" s="322" t="s">
        <v>1</v>
      </c>
      <c r="D1000" s="265">
        <f>SUM(D1001:D1018)</f>
        <v>56</v>
      </c>
      <c r="E1000" s="266"/>
      <c r="F1000" s="267"/>
      <c r="G1000" s="267"/>
      <c r="H1000" s="267"/>
      <c r="I1000" s="266"/>
      <c r="J1000" s="212"/>
    </row>
    <row r="1001" spans="1:10" x14ac:dyDescent="0.2">
      <c r="A1001" s="268" t="s">
        <v>60</v>
      </c>
      <c r="B1001" s="269" t="str">
        <f>B17</f>
        <v>* Ulica: Zatonska - odvojak 9 (oznaka ZAT-O9)</v>
      </c>
      <c r="C1001" s="270" t="s">
        <v>1</v>
      </c>
      <c r="D1001" s="271">
        <v>0</v>
      </c>
      <c r="E1001" s="272"/>
      <c r="F1001" s="273"/>
      <c r="G1001" s="272"/>
      <c r="H1001" s="273"/>
      <c r="I1001" s="272"/>
      <c r="J1001" s="212"/>
    </row>
    <row r="1002" spans="1:10" x14ac:dyDescent="0.2">
      <c r="A1002" s="268" t="s">
        <v>61</v>
      </c>
      <c r="B1002" s="269" t="str">
        <f>B18</f>
        <v>* Ulica: Zatonska - odvojak 10 (oznaka ZAT-O10)</v>
      </c>
      <c r="C1002" s="270" t="s">
        <v>1</v>
      </c>
      <c r="D1002" s="271">
        <f>'ULAZNI PODACI'!E7</f>
        <v>0</v>
      </c>
      <c r="E1002" s="272"/>
      <c r="F1002" s="273"/>
      <c r="G1002" s="272"/>
      <c r="H1002" s="273"/>
      <c r="I1002" s="272"/>
      <c r="J1002" s="212"/>
    </row>
    <row r="1003" spans="1:10" x14ac:dyDescent="0.2">
      <c r="A1003" s="268" t="s">
        <v>62</v>
      </c>
      <c r="B1003" s="269" t="str">
        <f>B19</f>
        <v>* Ulica: Zatonska - odvojak 11 (oznaka ZAT-O11)</v>
      </c>
      <c r="C1003" s="270" t="s">
        <v>1</v>
      </c>
      <c r="D1003" s="271">
        <f>'ULAZNI PODACI'!E8</f>
        <v>0</v>
      </c>
      <c r="E1003" s="272"/>
      <c r="F1003" s="273"/>
      <c r="G1003" s="272"/>
      <c r="H1003" s="273"/>
      <c r="I1003" s="272"/>
      <c r="J1003" s="212"/>
    </row>
    <row r="1004" spans="1:10" x14ac:dyDescent="0.2">
      <c r="A1004" s="268" t="s">
        <v>63</v>
      </c>
      <c r="B1004" s="269" t="str">
        <f>B20</f>
        <v>* Ulica: Zatonska - odvojak 12 (oznaka ZAT-O12)</v>
      </c>
      <c r="C1004" s="270" t="s">
        <v>1</v>
      </c>
      <c r="D1004" s="271">
        <f>'ULAZNI PODACI'!E9</f>
        <v>0</v>
      </c>
      <c r="E1004" s="272"/>
      <c r="F1004" s="273"/>
      <c r="G1004" s="272"/>
      <c r="H1004" s="273"/>
      <c r="I1004" s="272"/>
      <c r="J1004" s="212"/>
    </row>
    <row r="1005" spans="1:10" x14ac:dyDescent="0.2">
      <c r="A1005" s="268" t="s">
        <v>64</v>
      </c>
      <c r="B1005" s="269" t="str">
        <f>B21</f>
        <v>* Ulica: Zatonska - odvojak 13 (oznaka ZAT-O13)</v>
      </c>
      <c r="C1005" s="270" t="s">
        <v>1</v>
      </c>
      <c r="D1005" s="271">
        <v>0</v>
      </c>
      <c r="E1005" s="272"/>
      <c r="F1005" s="273"/>
      <c r="G1005" s="272"/>
      <c r="H1005" s="273"/>
      <c r="I1005" s="272"/>
      <c r="J1005" s="212"/>
    </row>
    <row r="1006" spans="1:10" x14ac:dyDescent="0.2">
      <c r="A1006" s="268" t="s">
        <v>65</v>
      </c>
      <c r="B1006" s="269" t="str">
        <f>B22</f>
        <v>* Ulica: Zatonska - odvojak 14 (oznaka ZAT-O14)</v>
      </c>
      <c r="C1006" s="270" t="s">
        <v>1</v>
      </c>
      <c r="D1006" s="271">
        <v>0</v>
      </c>
      <c r="E1006" s="272"/>
      <c r="F1006" s="273"/>
      <c r="G1006" s="272"/>
      <c r="H1006" s="273"/>
      <c r="I1006" s="272"/>
      <c r="J1006" s="212"/>
    </row>
    <row r="1007" spans="1:10" x14ac:dyDescent="0.2">
      <c r="A1007" s="268" t="s">
        <v>66</v>
      </c>
      <c r="B1007" s="269" t="str">
        <f>B23</f>
        <v>* Ulica: Zatonska - odvojak 15 (oznaka ZAT-O15)</v>
      </c>
      <c r="C1007" s="270" t="s">
        <v>1</v>
      </c>
      <c r="D1007" s="271">
        <v>0</v>
      </c>
      <c r="E1007" s="272"/>
      <c r="F1007" s="273"/>
      <c r="G1007" s="272"/>
      <c r="H1007" s="273"/>
      <c r="I1007" s="272"/>
      <c r="J1007" s="212"/>
    </row>
    <row r="1008" spans="1:10" x14ac:dyDescent="0.2">
      <c r="A1008" s="268" t="s">
        <v>67</v>
      </c>
      <c r="B1008" s="269" t="str">
        <f>B24</f>
        <v>* Ulica: Zatonska - odvojak 16 (oznaka ZAT-O16)</v>
      </c>
      <c r="C1008" s="270" t="s">
        <v>1</v>
      </c>
      <c r="D1008" s="271">
        <f>'ULAZNI PODACI'!E13</f>
        <v>17</v>
      </c>
      <c r="E1008" s="272"/>
      <c r="F1008" s="273"/>
      <c r="G1008" s="272"/>
      <c r="H1008" s="273"/>
      <c r="I1008" s="272"/>
      <c r="J1008" s="212"/>
    </row>
    <row r="1009" spans="1:10" x14ac:dyDescent="0.2">
      <c r="A1009" s="268" t="s">
        <v>5</v>
      </c>
      <c r="B1009" s="269" t="str">
        <f>B25</f>
        <v>* Ulica: Ante Starčevića i Lička - odvojci (oznaka POL)</v>
      </c>
      <c r="C1009" s="270" t="s">
        <v>1</v>
      </c>
      <c r="D1009" s="271">
        <f>'ULAZNI PODACI'!E14</f>
        <v>12</v>
      </c>
      <c r="E1009" s="272"/>
      <c r="F1009" s="273"/>
      <c r="G1009" s="272"/>
      <c r="H1009" s="273"/>
      <c r="I1009" s="272"/>
      <c r="J1009" s="212"/>
    </row>
    <row r="1010" spans="1:10" x14ac:dyDescent="0.2">
      <c r="A1010" s="268" t="s">
        <v>68</v>
      </c>
      <c r="B1010" s="269" t="str">
        <f>B26</f>
        <v>* Ulica: Prve primorske čete - odvojak (oznaka PPČ)</v>
      </c>
      <c r="C1010" s="270" t="s">
        <v>1</v>
      </c>
      <c r="D1010" s="271">
        <v>0</v>
      </c>
      <c r="E1010" s="272"/>
      <c r="F1010" s="273"/>
      <c r="G1010" s="272"/>
      <c r="H1010" s="273"/>
      <c r="I1010" s="272"/>
      <c r="J1010" s="212"/>
    </row>
    <row r="1011" spans="1:10" x14ac:dyDescent="0.2">
      <c r="A1011" s="268" t="s">
        <v>69</v>
      </c>
      <c r="B1011" s="269" t="str">
        <f>B27</f>
        <v>* Ulica: Ruđera Boškovića - odvojak 1 (oznaka RB-O1)</v>
      </c>
      <c r="C1011" s="270" t="s">
        <v>1</v>
      </c>
      <c r="D1011" s="271">
        <f>'ULAZNI PODACI'!E16</f>
        <v>0</v>
      </c>
      <c r="E1011" s="272"/>
      <c r="F1011" s="273"/>
      <c r="G1011" s="272"/>
      <c r="H1011" s="273"/>
      <c r="I1011" s="272"/>
      <c r="J1011" s="212"/>
    </row>
    <row r="1012" spans="1:10" x14ac:dyDescent="0.2">
      <c r="A1012" s="268" t="s">
        <v>70</v>
      </c>
      <c r="B1012" s="269" t="str">
        <f>B28</f>
        <v>* Ulica: Ruđera Boškovića - odvojak 2 (oznaka RB-O2)</v>
      </c>
      <c r="C1012" s="270" t="s">
        <v>1</v>
      </c>
      <c r="D1012" s="271">
        <f>'ULAZNI PODACI'!E17</f>
        <v>0</v>
      </c>
      <c r="E1012" s="272"/>
      <c r="F1012" s="273"/>
      <c r="G1012" s="272"/>
      <c r="H1012" s="273"/>
      <c r="I1012" s="272"/>
      <c r="J1012" s="212"/>
    </row>
    <row r="1013" spans="1:10" x14ac:dyDescent="0.2">
      <c r="A1013" s="268" t="s">
        <v>71</v>
      </c>
      <c r="B1013" s="269" t="str">
        <f>B29</f>
        <v>* Ulica: Ljudevita Gaja (oznaka LJG)</v>
      </c>
      <c r="C1013" s="270" t="s">
        <v>1</v>
      </c>
      <c r="D1013" s="271">
        <f>'ULAZNI PODACI'!E18</f>
        <v>0</v>
      </c>
      <c r="E1013" s="272"/>
      <c r="F1013" s="273"/>
      <c r="G1013" s="272"/>
      <c r="H1013" s="273"/>
      <c r="I1013" s="272"/>
      <c r="J1013" s="212"/>
    </row>
    <row r="1014" spans="1:10" x14ac:dyDescent="0.2">
      <c r="A1014" s="268" t="s">
        <v>228</v>
      </c>
      <c r="B1014" s="269" t="str">
        <f>B30</f>
        <v>* Ulica: J.Š. Akabe - odvojak (oznaka JŠA-O)</v>
      </c>
      <c r="C1014" s="270" t="s">
        <v>1</v>
      </c>
      <c r="D1014" s="271">
        <v>0</v>
      </c>
      <c r="E1014" s="272"/>
      <c r="F1014" s="273"/>
      <c r="G1014" s="272"/>
      <c r="H1014" s="273"/>
      <c r="I1014" s="272"/>
      <c r="J1014" s="212"/>
    </row>
    <row r="1015" spans="1:10" x14ac:dyDescent="0.2">
      <c r="A1015" s="268" t="s">
        <v>229</v>
      </c>
      <c r="B1015" s="269" t="str">
        <f>B31</f>
        <v>* Ulica: Miroslava Krleže - odvojak (oznaka MK-O)</v>
      </c>
      <c r="C1015" s="270" t="s">
        <v>1</v>
      </c>
      <c r="D1015" s="271">
        <v>6</v>
      </c>
      <c r="E1015" s="272"/>
      <c r="F1015" s="273"/>
      <c r="G1015" s="272"/>
      <c r="H1015" s="273"/>
      <c r="I1015" s="272"/>
      <c r="J1015" s="212"/>
    </row>
    <row r="1016" spans="1:10" x14ac:dyDescent="0.2">
      <c r="A1016" s="268" t="s">
        <v>230</v>
      </c>
      <c r="B1016" s="269" t="str">
        <f>B32</f>
        <v>* Ulica: Lička - odvojak (oznaka LIČ-O)</v>
      </c>
      <c r="C1016" s="270" t="s">
        <v>1</v>
      </c>
      <c r="D1016" s="271">
        <v>5</v>
      </c>
      <c r="E1016" s="272"/>
      <c r="F1016" s="273"/>
      <c r="G1016" s="272"/>
      <c r="H1016" s="273"/>
      <c r="I1016" s="272"/>
      <c r="J1016" s="212"/>
    </row>
    <row r="1017" spans="1:10" x14ac:dyDescent="0.2">
      <c r="A1017" s="268" t="s">
        <v>267</v>
      </c>
      <c r="B1017" s="269" t="str">
        <f>B33</f>
        <v>* Ulica: Obrove - odvojak (oznaka OBR-O)</v>
      </c>
      <c r="C1017" s="270" t="s">
        <v>1</v>
      </c>
      <c r="D1017" s="271">
        <f>'ULAZNI PODACI'!E22</f>
        <v>16</v>
      </c>
      <c r="E1017" s="272"/>
      <c r="F1017" s="273"/>
      <c r="G1017" s="272"/>
      <c r="H1017" s="273"/>
      <c r="I1017" s="272"/>
      <c r="J1017" s="212"/>
    </row>
    <row r="1018" spans="1:10" x14ac:dyDescent="0.2">
      <c r="A1018" s="268" t="s">
        <v>292</v>
      </c>
      <c r="B1018" s="269" t="str">
        <f>B34</f>
        <v>* Ulica: ostalo, raskrižja (oznaka OST)</v>
      </c>
      <c r="C1018" s="270" t="s">
        <v>1</v>
      </c>
      <c r="D1018" s="271">
        <v>0</v>
      </c>
      <c r="E1018" s="272"/>
      <c r="F1018" s="273"/>
      <c r="G1018" s="272"/>
      <c r="H1018" s="273"/>
      <c r="I1018" s="272"/>
      <c r="J1018" s="212"/>
    </row>
    <row r="1019" spans="1:10" x14ac:dyDescent="0.2">
      <c r="A1019" s="319"/>
      <c r="B1019" s="332"/>
      <c r="C1019" s="325"/>
      <c r="D1019" s="325"/>
      <c r="E1019" s="326"/>
      <c r="F1019" s="326"/>
      <c r="G1019" s="328"/>
      <c r="H1019" s="212"/>
      <c r="I1019" s="276"/>
      <c r="J1019" s="212"/>
    </row>
    <row r="1020" spans="1:10" x14ac:dyDescent="0.2">
      <c r="A1020" s="319"/>
      <c r="B1020" s="332"/>
      <c r="C1020" s="325"/>
      <c r="D1020" s="325"/>
      <c r="E1020" s="326"/>
      <c r="F1020" s="326"/>
      <c r="G1020" s="328"/>
      <c r="H1020" s="212"/>
      <c r="I1020" s="276"/>
      <c r="J1020" s="212"/>
    </row>
    <row r="1021" spans="1:10" ht="216.75" x14ac:dyDescent="0.2">
      <c r="A1021" s="319" t="s">
        <v>24</v>
      </c>
      <c r="B1021" s="323" t="s">
        <v>286</v>
      </c>
      <c r="C1021" s="322" t="s">
        <v>1</v>
      </c>
      <c r="D1021" s="265">
        <f>SUM(D1022:D1039)</f>
        <v>87</v>
      </c>
      <c r="E1021" s="266"/>
      <c r="F1021" s="267"/>
      <c r="G1021" s="267"/>
      <c r="H1021" s="267"/>
      <c r="I1021" s="266"/>
      <c r="J1021" s="212"/>
    </row>
    <row r="1022" spans="1:10" x14ac:dyDescent="0.2">
      <c r="A1022" s="268" t="s">
        <v>60</v>
      </c>
      <c r="B1022" s="274" t="str">
        <f>B17</f>
        <v>* Ulica: Zatonska - odvojak 9 (oznaka ZAT-O9)</v>
      </c>
      <c r="C1022" s="270" t="s">
        <v>1</v>
      </c>
      <c r="D1022" s="271">
        <v>12</v>
      </c>
      <c r="E1022" s="272"/>
      <c r="F1022" s="273"/>
      <c r="G1022" s="272"/>
      <c r="H1022" s="273"/>
      <c r="I1022" s="272"/>
      <c r="J1022" s="212"/>
    </row>
    <row r="1023" spans="1:10" x14ac:dyDescent="0.2">
      <c r="A1023" s="268" t="s">
        <v>61</v>
      </c>
      <c r="B1023" s="274" t="str">
        <f>B18</f>
        <v>* Ulica: Zatonska - odvojak 10 (oznaka ZAT-O10)</v>
      </c>
      <c r="C1023" s="270" t="s">
        <v>1</v>
      </c>
      <c r="D1023" s="271">
        <v>0</v>
      </c>
      <c r="E1023" s="272"/>
      <c r="F1023" s="273"/>
      <c r="G1023" s="272"/>
      <c r="H1023" s="273"/>
      <c r="I1023" s="272"/>
      <c r="J1023" s="212"/>
    </row>
    <row r="1024" spans="1:10" x14ac:dyDescent="0.2">
      <c r="A1024" s="268" t="s">
        <v>62</v>
      </c>
      <c r="B1024" s="274" t="str">
        <f>B19</f>
        <v>* Ulica: Zatonska - odvojak 11 (oznaka ZAT-O11)</v>
      </c>
      <c r="C1024" s="270" t="s">
        <v>1</v>
      </c>
      <c r="D1024" s="271">
        <v>0</v>
      </c>
      <c r="E1024" s="272"/>
      <c r="F1024" s="273"/>
      <c r="G1024" s="272"/>
      <c r="H1024" s="273"/>
      <c r="I1024" s="272"/>
      <c r="J1024" s="212"/>
    </row>
    <row r="1025" spans="1:10" x14ac:dyDescent="0.2">
      <c r="A1025" s="268" t="s">
        <v>63</v>
      </c>
      <c r="B1025" s="274" t="str">
        <f>B20</f>
        <v>* Ulica: Zatonska - odvojak 12 (oznaka ZAT-O12)</v>
      </c>
      <c r="C1025" s="270" t="s">
        <v>1</v>
      </c>
      <c r="D1025" s="271">
        <v>0</v>
      </c>
      <c r="E1025" s="272"/>
      <c r="F1025" s="273"/>
      <c r="G1025" s="272"/>
      <c r="H1025" s="273"/>
      <c r="I1025" s="272"/>
      <c r="J1025" s="212"/>
    </row>
    <row r="1026" spans="1:10" x14ac:dyDescent="0.2">
      <c r="A1026" s="268" t="s">
        <v>64</v>
      </c>
      <c r="B1026" s="274" t="str">
        <f>B21</f>
        <v>* Ulica: Zatonska - odvojak 13 (oznaka ZAT-O13)</v>
      </c>
      <c r="C1026" s="270" t="s">
        <v>1</v>
      </c>
      <c r="D1026" s="271">
        <v>8</v>
      </c>
      <c r="E1026" s="272"/>
      <c r="F1026" s="273"/>
      <c r="G1026" s="272"/>
      <c r="H1026" s="273"/>
      <c r="I1026" s="272"/>
      <c r="J1026" s="212"/>
    </row>
    <row r="1027" spans="1:10" x14ac:dyDescent="0.2">
      <c r="A1027" s="268" t="s">
        <v>65</v>
      </c>
      <c r="B1027" s="274" t="str">
        <f>B22</f>
        <v>* Ulica: Zatonska - odvojak 14 (oznaka ZAT-O14)</v>
      </c>
      <c r="C1027" s="270" t="s">
        <v>1</v>
      </c>
      <c r="D1027" s="271">
        <v>8</v>
      </c>
      <c r="E1027" s="272"/>
      <c r="F1027" s="273"/>
      <c r="G1027" s="272"/>
      <c r="H1027" s="273"/>
      <c r="I1027" s="272"/>
      <c r="J1027" s="212"/>
    </row>
    <row r="1028" spans="1:10" x14ac:dyDescent="0.2">
      <c r="A1028" s="268" t="s">
        <v>66</v>
      </c>
      <c r="B1028" s="274" t="str">
        <f>B23</f>
        <v>* Ulica: Zatonska - odvojak 15 (oznaka ZAT-O15)</v>
      </c>
      <c r="C1028" s="270" t="s">
        <v>1</v>
      </c>
      <c r="D1028" s="271">
        <v>14</v>
      </c>
      <c r="E1028" s="272"/>
      <c r="F1028" s="273"/>
      <c r="G1028" s="272"/>
      <c r="H1028" s="273"/>
      <c r="I1028" s="272"/>
      <c r="J1028" s="212"/>
    </row>
    <row r="1029" spans="1:10" x14ac:dyDescent="0.2">
      <c r="A1029" s="268" t="s">
        <v>67</v>
      </c>
      <c r="B1029" s="274" t="str">
        <f>B24</f>
        <v>* Ulica: Zatonska - odvojak 16 (oznaka ZAT-O16)</v>
      </c>
      <c r="C1029" s="270" t="s">
        <v>1</v>
      </c>
      <c r="D1029" s="271">
        <v>0</v>
      </c>
      <c r="E1029" s="272"/>
      <c r="F1029" s="273"/>
      <c r="G1029" s="272"/>
      <c r="H1029" s="273"/>
      <c r="I1029" s="272"/>
      <c r="J1029" s="212"/>
    </row>
    <row r="1030" spans="1:10" x14ac:dyDescent="0.2">
      <c r="A1030" s="268" t="s">
        <v>5</v>
      </c>
      <c r="B1030" s="274" t="str">
        <f>B25</f>
        <v>* Ulica: Ante Starčevića i Lička - odvojci (oznaka POL)</v>
      </c>
      <c r="C1030" s="270" t="s">
        <v>1</v>
      </c>
      <c r="D1030" s="271">
        <v>0</v>
      </c>
      <c r="E1030" s="272"/>
      <c r="F1030" s="273"/>
      <c r="G1030" s="272"/>
      <c r="H1030" s="273"/>
      <c r="I1030" s="272"/>
      <c r="J1030" s="212"/>
    </row>
    <row r="1031" spans="1:10" x14ac:dyDescent="0.2">
      <c r="A1031" s="268" t="s">
        <v>68</v>
      </c>
      <c r="B1031" s="274" t="str">
        <f>B26</f>
        <v>* Ulica: Prve primorske čete - odvojak (oznaka PPČ)</v>
      </c>
      <c r="C1031" s="270" t="s">
        <v>1</v>
      </c>
      <c r="D1031" s="271">
        <v>10</v>
      </c>
      <c r="E1031" s="272"/>
      <c r="F1031" s="273"/>
      <c r="G1031" s="272"/>
      <c r="H1031" s="273"/>
      <c r="I1031" s="272"/>
      <c r="J1031" s="212"/>
    </row>
    <row r="1032" spans="1:10" x14ac:dyDescent="0.2">
      <c r="A1032" s="268" t="s">
        <v>69</v>
      </c>
      <c r="B1032" s="274" t="str">
        <f>B27</f>
        <v>* Ulica: Ruđera Boškovića - odvojak 1 (oznaka RB-O1)</v>
      </c>
      <c r="C1032" s="270" t="s">
        <v>1</v>
      </c>
      <c r="D1032" s="271">
        <v>0</v>
      </c>
      <c r="E1032" s="272"/>
      <c r="F1032" s="273"/>
      <c r="G1032" s="272"/>
      <c r="H1032" s="273"/>
      <c r="I1032" s="272"/>
      <c r="J1032" s="212"/>
    </row>
    <row r="1033" spans="1:10" x14ac:dyDescent="0.2">
      <c r="A1033" s="268" t="s">
        <v>70</v>
      </c>
      <c r="B1033" s="274" t="str">
        <f>B28</f>
        <v>* Ulica: Ruđera Boškovića - odvojak 2 (oznaka RB-O2)</v>
      </c>
      <c r="C1033" s="270" t="s">
        <v>1</v>
      </c>
      <c r="D1033" s="271">
        <v>0</v>
      </c>
      <c r="E1033" s="272"/>
      <c r="F1033" s="273"/>
      <c r="G1033" s="272"/>
      <c r="H1033" s="273"/>
      <c r="I1033" s="272"/>
      <c r="J1033" s="212"/>
    </row>
    <row r="1034" spans="1:10" x14ac:dyDescent="0.2">
      <c r="A1034" s="268" t="s">
        <v>71</v>
      </c>
      <c r="B1034" s="274" t="str">
        <f>B29</f>
        <v>* Ulica: Ljudevita Gaja (oznaka LJG)</v>
      </c>
      <c r="C1034" s="270" t="s">
        <v>1</v>
      </c>
      <c r="D1034" s="271">
        <v>0</v>
      </c>
      <c r="E1034" s="272"/>
      <c r="F1034" s="273"/>
      <c r="G1034" s="272"/>
      <c r="H1034" s="273"/>
      <c r="I1034" s="272"/>
      <c r="J1034" s="212"/>
    </row>
    <row r="1035" spans="1:10" x14ac:dyDescent="0.2">
      <c r="A1035" s="268" t="s">
        <v>228</v>
      </c>
      <c r="B1035" s="274" t="str">
        <f>B30</f>
        <v>* Ulica: J.Š. Akabe - odvojak (oznaka JŠA-O)</v>
      </c>
      <c r="C1035" s="270" t="s">
        <v>1</v>
      </c>
      <c r="D1035" s="271">
        <v>0</v>
      </c>
      <c r="E1035" s="272"/>
      <c r="F1035" s="273"/>
      <c r="G1035" s="272"/>
      <c r="H1035" s="273"/>
      <c r="I1035" s="272"/>
      <c r="J1035" s="212"/>
    </row>
    <row r="1036" spans="1:10" x14ac:dyDescent="0.2">
      <c r="A1036" s="268" t="s">
        <v>229</v>
      </c>
      <c r="B1036" s="274" t="str">
        <f>B31</f>
        <v>* Ulica: Miroslava Krleže - odvojak (oznaka MK-O)</v>
      </c>
      <c r="C1036" s="270" t="s">
        <v>1</v>
      </c>
      <c r="D1036" s="271">
        <v>5</v>
      </c>
      <c r="E1036" s="272"/>
      <c r="F1036" s="273"/>
      <c r="G1036" s="272"/>
      <c r="H1036" s="273"/>
      <c r="I1036" s="272"/>
      <c r="J1036" s="212"/>
    </row>
    <row r="1037" spans="1:10" x14ac:dyDescent="0.2">
      <c r="A1037" s="268" t="s">
        <v>230</v>
      </c>
      <c r="B1037" s="274" t="str">
        <f>B32</f>
        <v>* Ulica: Lička - odvojak (oznaka LIČ-O)</v>
      </c>
      <c r="C1037" s="270" t="s">
        <v>1</v>
      </c>
      <c r="D1037" s="271">
        <v>5</v>
      </c>
      <c r="E1037" s="272"/>
      <c r="F1037" s="273"/>
      <c r="G1037" s="272"/>
      <c r="H1037" s="273"/>
      <c r="I1037" s="272"/>
      <c r="J1037" s="212"/>
    </row>
    <row r="1038" spans="1:10" x14ac:dyDescent="0.2">
      <c r="A1038" s="268" t="s">
        <v>267</v>
      </c>
      <c r="B1038" s="274" t="str">
        <f>B33</f>
        <v>* Ulica: Obrove - odvojak (oznaka OBR-O)</v>
      </c>
      <c r="C1038" s="270" t="s">
        <v>1</v>
      </c>
      <c r="D1038" s="271">
        <v>0</v>
      </c>
      <c r="E1038" s="272"/>
      <c r="F1038" s="273"/>
      <c r="G1038" s="272"/>
      <c r="H1038" s="273"/>
      <c r="I1038" s="272"/>
      <c r="J1038" s="212"/>
    </row>
    <row r="1039" spans="1:10" x14ac:dyDescent="0.2">
      <c r="A1039" s="268" t="s">
        <v>292</v>
      </c>
      <c r="B1039" s="274" t="str">
        <f>B34</f>
        <v>* Ulica: ostalo, raskrižja (oznaka OST)</v>
      </c>
      <c r="C1039" s="270" t="s">
        <v>1</v>
      </c>
      <c r="D1039" s="271">
        <v>25</v>
      </c>
      <c r="E1039" s="272"/>
      <c r="F1039" s="273"/>
      <c r="G1039" s="272"/>
      <c r="H1039" s="273"/>
      <c r="I1039" s="272"/>
      <c r="J1039" s="212"/>
    </row>
    <row r="1040" spans="1:10" x14ac:dyDescent="0.2">
      <c r="A1040" s="319"/>
      <c r="B1040" s="332"/>
      <c r="C1040" s="325"/>
      <c r="D1040" s="325"/>
      <c r="E1040" s="326"/>
      <c r="F1040" s="326"/>
      <c r="G1040" s="328"/>
      <c r="H1040" s="212"/>
      <c r="I1040" s="276"/>
      <c r="J1040" s="212"/>
    </row>
    <row r="1041" spans="1:10" x14ac:dyDescent="0.2">
      <c r="A1041" s="319"/>
      <c r="B1041" s="332"/>
      <c r="C1041" s="325"/>
      <c r="D1041" s="325"/>
      <c r="E1041" s="326"/>
      <c r="F1041" s="326"/>
      <c r="G1041" s="328"/>
      <c r="H1041" s="212"/>
      <c r="I1041" s="276"/>
      <c r="J1041" s="212"/>
    </row>
    <row r="1042" spans="1:10" ht="39" customHeight="1" x14ac:dyDescent="0.2">
      <c r="A1042" s="319" t="s">
        <v>13</v>
      </c>
      <c r="B1042" s="321" t="s">
        <v>107</v>
      </c>
      <c r="C1042" s="322" t="s">
        <v>1</v>
      </c>
      <c r="D1042" s="265">
        <f>SUM(D1043:D1060)</f>
        <v>143</v>
      </c>
      <c r="E1042" s="266"/>
      <c r="F1042" s="267"/>
      <c r="G1042" s="267"/>
      <c r="H1042" s="267"/>
      <c r="I1042" s="266"/>
      <c r="J1042" s="212"/>
    </row>
    <row r="1043" spans="1:10" x14ac:dyDescent="0.2">
      <c r="A1043" s="268" t="s">
        <v>60</v>
      </c>
      <c r="B1043" s="269" t="str">
        <f>B17</f>
        <v>* Ulica: Zatonska - odvojak 9 (oznaka ZAT-O9)</v>
      </c>
      <c r="C1043" s="270" t="s">
        <v>1</v>
      </c>
      <c r="D1043" s="271">
        <f>'ULAZNI PODACI'!E6</f>
        <v>12</v>
      </c>
      <c r="E1043" s="272"/>
      <c r="F1043" s="273"/>
      <c r="G1043" s="272"/>
      <c r="H1043" s="273"/>
      <c r="I1043" s="272"/>
      <c r="J1043" s="212"/>
    </row>
    <row r="1044" spans="1:10" x14ac:dyDescent="0.2">
      <c r="A1044" s="268" t="s">
        <v>61</v>
      </c>
      <c r="B1044" s="269" t="str">
        <f>B18</f>
        <v>* Ulica: Zatonska - odvojak 10 (oznaka ZAT-O10)</v>
      </c>
      <c r="C1044" s="270" t="s">
        <v>1</v>
      </c>
      <c r="D1044" s="271">
        <f>'ULAZNI PODACI'!E7</f>
        <v>0</v>
      </c>
      <c r="E1044" s="272"/>
      <c r="F1044" s="273"/>
      <c r="G1044" s="272"/>
      <c r="H1044" s="273"/>
      <c r="I1044" s="272"/>
      <c r="J1044" s="212"/>
    </row>
    <row r="1045" spans="1:10" x14ac:dyDescent="0.2">
      <c r="A1045" s="268" t="s">
        <v>62</v>
      </c>
      <c r="B1045" s="269" t="str">
        <f>B19</f>
        <v>* Ulica: Zatonska - odvojak 11 (oznaka ZAT-O11)</v>
      </c>
      <c r="C1045" s="270" t="s">
        <v>1</v>
      </c>
      <c r="D1045" s="271">
        <f>'ULAZNI PODACI'!E8</f>
        <v>0</v>
      </c>
      <c r="E1045" s="272"/>
      <c r="F1045" s="273"/>
      <c r="G1045" s="272"/>
      <c r="H1045" s="273"/>
      <c r="I1045" s="272"/>
      <c r="J1045" s="212"/>
    </row>
    <row r="1046" spans="1:10" x14ac:dyDescent="0.2">
      <c r="A1046" s="268" t="s">
        <v>63</v>
      </c>
      <c r="B1046" s="269" t="str">
        <f>B20</f>
        <v>* Ulica: Zatonska - odvojak 12 (oznaka ZAT-O12)</v>
      </c>
      <c r="C1046" s="270" t="s">
        <v>1</v>
      </c>
      <c r="D1046" s="271">
        <f>'ULAZNI PODACI'!E9</f>
        <v>0</v>
      </c>
      <c r="E1046" s="272"/>
      <c r="F1046" s="273"/>
      <c r="G1046" s="272"/>
      <c r="H1046" s="273"/>
      <c r="I1046" s="272"/>
      <c r="J1046" s="212"/>
    </row>
    <row r="1047" spans="1:10" x14ac:dyDescent="0.2">
      <c r="A1047" s="268" t="s">
        <v>64</v>
      </c>
      <c r="B1047" s="269" t="str">
        <f>B21</f>
        <v>* Ulica: Zatonska - odvojak 13 (oznaka ZAT-O13)</v>
      </c>
      <c r="C1047" s="270" t="s">
        <v>1</v>
      </c>
      <c r="D1047" s="271">
        <f>'ULAZNI PODACI'!E10</f>
        <v>8</v>
      </c>
      <c r="E1047" s="272"/>
      <c r="F1047" s="273"/>
      <c r="G1047" s="272"/>
      <c r="H1047" s="273"/>
      <c r="I1047" s="272"/>
      <c r="J1047" s="212"/>
    </row>
    <row r="1048" spans="1:10" x14ac:dyDescent="0.2">
      <c r="A1048" s="268" t="s">
        <v>65</v>
      </c>
      <c r="B1048" s="269" t="str">
        <f>B22</f>
        <v>* Ulica: Zatonska - odvojak 14 (oznaka ZAT-O14)</v>
      </c>
      <c r="C1048" s="270" t="s">
        <v>1</v>
      </c>
      <c r="D1048" s="271">
        <f>'ULAZNI PODACI'!E11</f>
        <v>8</v>
      </c>
      <c r="E1048" s="272"/>
      <c r="F1048" s="273"/>
      <c r="G1048" s="272"/>
      <c r="H1048" s="273"/>
      <c r="I1048" s="272"/>
      <c r="J1048" s="212"/>
    </row>
    <row r="1049" spans="1:10" x14ac:dyDescent="0.2">
      <c r="A1049" s="268" t="s">
        <v>66</v>
      </c>
      <c r="B1049" s="269" t="str">
        <f>B23</f>
        <v>* Ulica: Zatonska - odvojak 15 (oznaka ZAT-O15)</v>
      </c>
      <c r="C1049" s="270" t="s">
        <v>1</v>
      </c>
      <c r="D1049" s="271">
        <f>'ULAZNI PODACI'!E12</f>
        <v>14</v>
      </c>
      <c r="E1049" s="272"/>
      <c r="F1049" s="273"/>
      <c r="G1049" s="272"/>
      <c r="H1049" s="273"/>
      <c r="I1049" s="272"/>
      <c r="J1049" s="212"/>
    </row>
    <row r="1050" spans="1:10" x14ac:dyDescent="0.2">
      <c r="A1050" s="268" t="s">
        <v>67</v>
      </c>
      <c r="B1050" s="269" t="str">
        <f>B24</f>
        <v>* Ulica: Zatonska - odvojak 16 (oznaka ZAT-O16)</v>
      </c>
      <c r="C1050" s="270" t="s">
        <v>1</v>
      </c>
      <c r="D1050" s="271">
        <f>'ULAZNI PODACI'!E13</f>
        <v>17</v>
      </c>
      <c r="E1050" s="272"/>
      <c r="F1050" s="273"/>
      <c r="G1050" s="272"/>
      <c r="H1050" s="273"/>
      <c r="I1050" s="272"/>
      <c r="J1050" s="212"/>
    </row>
    <row r="1051" spans="1:10" x14ac:dyDescent="0.2">
      <c r="A1051" s="268" t="s">
        <v>5</v>
      </c>
      <c r="B1051" s="269" t="str">
        <f>B25</f>
        <v>* Ulica: Ante Starčevića i Lička - odvojci (oznaka POL)</v>
      </c>
      <c r="C1051" s="270" t="s">
        <v>1</v>
      </c>
      <c r="D1051" s="271">
        <f>'ULAZNI PODACI'!E14</f>
        <v>12</v>
      </c>
      <c r="E1051" s="272"/>
      <c r="F1051" s="273"/>
      <c r="G1051" s="272"/>
      <c r="H1051" s="273"/>
      <c r="I1051" s="272"/>
      <c r="J1051" s="212"/>
    </row>
    <row r="1052" spans="1:10" x14ac:dyDescent="0.2">
      <c r="A1052" s="268" t="s">
        <v>68</v>
      </c>
      <c r="B1052" s="269" t="str">
        <f>B26</f>
        <v>* Ulica: Prve primorske čete - odvojak (oznaka PPČ)</v>
      </c>
      <c r="C1052" s="270" t="s">
        <v>1</v>
      </c>
      <c r="D1052" s="271">
        <f>'ULAZNI PODACI'!E15</f>
        <v>10</v>
      </c>
      <c r="E1052" s="272"/>
      <c r="F1052" s="273"/>
      <c r="G1052" s="272"/>
      <c r="H1052" s="273"/>
      <c r="I1052" s="272"/>
      <c r="J1052" s="212"/>
    </row>
    <row r="1053" spans="1:10" x14ac:dyDescent="0.2">
      <c r="A1053" s="268" t="s">
        <v>69</v>
      </c>
      <c r="B1053" s="269" t="str">
        <f>B27</f>
        <v>* Ulica: Ruđera Boškovića - odvojak 1 (oznaka RB-O1)</v>
      </c>
      <c r="C1053" s="270" t="s">
        <v>1</v>
      </c>
      <c r="D1053" s="271">
        <f>'ULAZNI PODACI'!E16</f>
        <v>0</v>
      </c>
      <c r="E1053" s="272"/>
      <c r="F1053" s="273"/>
      <c r="G1053" s="272"/>
      <c r="H1053" s="273"/>
      <c r="I1053" s="272"/>
      <c r="J1053" s="212"/>
    </row>
    <row r="1054" spans="1:10" x14ac:dyDescent="0.2">
      <c r="A1054" s="268" t="s">
        <v>70</v>
      </c>
      <c r="B1054" s="269" t="str">
        <f>B28</f>
        <v>* Ulica: Ruđera Boškovića - odvojak 2 (oznaka RB-O2)</v>
      </c>
      <c r="C1054" s="270" t="s">
        <v>1</v>
      </c>
      <c r="D1054" s="271">
        <f>'ULAZNI PODACI'!E17</f>
        <v>0</v>
      </c>
      <c r="E1054" s="272"/>
      <c r="F1054" s="273"/>
      <c r="G1054" s="272"/>
      <c r="H1054" s="273"/>
      <c r="I1054" s="272"/>
      <c r="J1054" s="212"/>
    </row>
    <row r="1055" spans="1:10" x14ac:dyDescent="0.2">
      <c r="A1055" s="268" t="s">
        <v>71</v>
      </c>
      <c r="B1055" s="269" t="str">
        <f>B29</f>
        <v>* Ulica: Ljudevita Gaja (oznaka LJG)</v>
      </c>
      <c r="C1055" s="270" t="s">
        <v>1</v>
      </c>
      <c r="D1055" s="271">
        <f>'ULAZNI PODACI'!E18</f>
        <v>0</v>
      </c>
      <c r="E1055" s="272"/>
      <c r="F1055" s="273"/>
      <c r="G1055" s="272"/>
      <c r="H1055" s="273"/>
      <c r="I1055" s="272"/>
      <c r="J1055" s="212"/>
    </row>
    <row r="1056" spans="1:10" x14ac:dyDescent="0.2">
      <c r="A1056" s="268" t="s">
        <v>228</v>
      </c>
      <c r="B1056" s="269" t="str">
        <f>B30</f>
        <v>* Ulica: J.Š. Akabe - odvojak (oznaka JŠA-O)</v>
      </c>
      <c r="C1056" s="270" t="s">
        <v>1</v>
      </c>
      <c r="D1056" s="271">
        <f>'ULAZNI PODACI'!E19</f>
        <v>0</v>
      </c>
      <c r="E1056" s="272"/>
      <c r="F1056" s="273"/>
      <c r="G1056" s="272"/>
      <c r="H1056" s="273"/>
      <c r="I1056" s="272"/>
      <c r="J1056" s="212"/>
    </row>
    <row r="1057" spans="1:10" x14ac:dyDescent="0.2">
      <c r="A1057" s="268" t="s">
        <v>229</v>
      </c>
      <c r="B1057" s="269" t="str">
        <f>B31</f>
        <v>* Ulica: Miroslava Krleže - odvojak (oznaka MK-O)</v>
      </c>
      <c r="C1057" s="270" t="s">
        <v>1</v>
      </c>
      <c r="D1057" s="271">
        <f>'ULAZNI PODACI'!E20</f>
        <v>11</v>
      </c>
      <c r="E1057" s="272"/>
      <c r="F1057" s="273"/>
      <c r="G1057" s="272"/>
      <c r="H1057" s="273"/>
      <c r="I1057" s="272"/>
      <c r="J1057" s="212"/>
    </row>
    <row r="1058" spans="1:10" x14ac:dyDescent="0.2">
      <c r="A1058" s="268" t="s">
        <v>230</v>
      </c>
      <c r="B1058" s="269" t="str">
        <f>B32</f>
        <v>* Ulica: Lička - odvojak (oznaka LIČ-O)</v>
      </c>
      <c r="C1058" s="270" t="s">
        <v>1</v>
      </c>
      <c r="D1058" s="271">
        <f>'ULAZNI PODACI'!E21</f>
        <v>10</v>
      </c>
      <c r="E1058" s="272"/>
      <c r="F1058" s="273"/>
      <c r="G1058" s="272"/>
      <c r="H1058" s="273"/>
      <c r="I1058" s="272"/>
      <c r="J1058" s="212"/>
    </row>
    <row r="1059" spans="1:10" x14ac:dyDescent="0.2">
      <c r="A1059" s="268" t="s">
        <v>267</v>
      </c>
      <c r="B1059" s="269" t="str">
        <f>B33</f>
        <v>* Ulica: Obrove - odvojak (oznaka OBR-O)</v>
      </c>
      <c r="C1059" s="270" t="s">
        <v>1</v>
      </c>
      <c r="D1059" s="271">
        <f>'ULAZNI PODACI'!E22</f>
        <v>16</v>
      </c>
      <c r="E1059" s="272"/>
      <c r="F1059" s="273"/>
      <c r="G1059" s="272"/>
      <c r="H1059" s="273"/>
      <c r="I1059" s="272"/>
      <c r="J1059" s="212"/>
    </row>
    <row r="1060" spans="1:10" x14ac:dyDescent="0.2">
      <c r="A1060" s="268" t="s">
        <v>292</v>
      </c>
      <c r="B1060" s="269" t="str">
        <f>B34</f>
        <v>* Ulica: ostalo, raskrižja (oznaka OST)</v>
      </c>
      <c r="C1060" s="270" t="s">
        <v>1</v>
      </c>
      <c r="D1060" s="271">
        <f>'ULAZNI PODACI'!E23</f>
        <v>25</v>
      </c>
      <c r="E1060" s="272"/>
      <c r="F1060" s="273"/>
      <c r="G1060" s="272"/>
      <c r="H1060" s="273"/>
      <c r="I1060" s="272"/>
      <c r="J1060" s="212"/>
    </row>
    <row r="1061" spans="1:10" x14ac:dyDescent="0.2">
      <c r="A1061" s="319"/>
      <c r="B1061" s="332"/>
      <c r="C1061" s="325"/>
      <c r="D1061" s="325"/>
      <c r="E1061" s="326"/>
      <c r="F1061" s="326"/>
      <c r="G1061" s="328"/>
      <c r="H1061" s="212"/>
      <c r="I1061" s="276"/>
      <c r="J1061" s="212"/>
    </row>
    <row r="1062" spans="1:10" x14ac:dyDescent="0.2">
      <c r="A1062" s="319"/>
      <c r="B1062" s="332"/>
      <c r="C1062" s="325"/>
      <c r="D1062" s="325"/>
      <c r="E1062" s="326"/>
      <c r="F1062" s="326"/>
      <c r="G1062" s="328"/>
      <c r="H1062" s="212"/>
      <c r="I1062" s="276"/>
      <c r="J1062" s="212"/>
    </row>
    <row r="1063" spans="1:10" ht="25.5" x14ac:dyDescent="0.2">
      <c r="A1063" s="319" t="s">
        <v>14</v>
      </c>
      <c r="B1063" s="321" t="s">
        <v>10</v>
      </c>
      <c r="C1063" s="322" t="s">
        <v>1</v>
      </c>
      <c r="D1063" s="265">
        <f>SUM(D1064:D1081)</f>
        <v>3029</v>
      </c>
      <c r="E1063" s="266"/>
      <c r="F1063" s="267"/>
      <c r="G1063" s="267"/>
      <c r="H1063" s="267"/>
      <c r="I1063" s="266"/>
      <c r="J1063" s="212"/>
    </row>
    <row r="1064" spans="1:10" x14ac:dyDescent="0.2">
      <c r="A1064" s="268" t="s">
        <v>60</v>
      </c>
      <c r="B1064" s="269" t="str">
        <f>B17</f>
        <v>* Ulica: Zatonska - odvojak 9 (oznaka ZAT-O9)</v>
      </c>
      <c r="C1064" s="270" t="s">
        <v>1</v>
      </c>
      <c r="D1064" s="271">
        <f>SUM('ULAZNI PODACI'!D6:E6)</f>
        <v>187</v>
      </c>
      <c r="E1064" s="272"/>
      <c r="F1064" s="273"/>
      <c r="G1064" s="272"/>
      <c r="H1064" s="273"/>
      <c r="I1064" s="272"/>
      <c r="J1064" s="212"/>
    </row>
    <row r="1065" spans="1:10" x14ac:dyDescent="0.2">
      <c r="A1065" s="268" t="s">
        <v>61</v>
      </c>
      <c r="B1065" s="269" t="str">
        <f>B18</f>
        <v>* Ulica: Zatonska - odvojak 10 (oznaka ZAT-O10)</v>
      </c>
      <c r="C1065" s="270" t="s">
        <v>1</v>
      </c>
      <c r="D1065" s="271">
        <f>SUM('ULAZNI PODACI'!D7:E7)</f>
        <v>200</v>
      </c>
      <c r="E1065" s="272"/>
      <c r="F1065" s="273"/>
      <c r="G1065" s="272"/>
      <c r="H1065" s="273"/>
      <c r="I1065" s="272"/>
      <c r="J1065" s="212"/>
    </row>
    <row r="1066" spans="1:10" x14ac:dyDescent="0.2">
      <c r="A1066" s="268" t="s">
        <v>62</v>
      </c>
      <c r="B1066" s="269" t="str">
        <f>B19</f>
        <v>* Ulica: Zatonska - odvojak 11 (oznaka ZAT-O11)</v>
      </c>
      <c r="C1066" s="270" t="s">
        <v>1</v>
      </c>
      <c r="D1066" s="271">
        <f>SUM('ULAZNI PODACI'!D8:E8)</f>
        <v>77</v>
      </c>
      <c r="E1066" s="272"/>
      <c r="F1066" s="273"/>
      <c r="G1066" s="272"/>
      <c r="H1066" s="273"/>
      <c r="I1066" s="272"/>
      <c r="J1066" s="212"/>
    </row>
    <row r="1067" spans="1:10" x14ac:dyDescent="0.2">
      <c r="A1067" s="268" t="s">
        <v>63</v>
      </c>
      <c r="B1067" s="269" t="str">
        <f>B20</f>
        <v>* Ulica: Zatonska - odvojak 12 (oznaka ZAT-O12)</v>
      </c>
      <c r="C1067" s="270" t="s">
        <v>1</v>
      </c>
      <c r="D1067" s="271">
        <f>SUM('ULAZNI PODACI'!D9:E9)</f>
        <v>102</v>
      </c>
      <c r="E1067" s="272"/>
      <c r="F1067" s="273"/>
      <c r="G1067" s="272"/>
      <c r="H1067" s="273"/>
      <c r="I1067" s="272"/>
      <c r="J1067" s="212"/>
    </row>
    <row r="1068" spans="1:10" x14ac:dyDescent="0.2">
      <c r="A1068" s="268" t="s">
        <v>64</v>
      </c>
      <c r="B1068" s="269" t="str">
        <f>B21</f>
        <v>* Ulica: Zatonska - odvojak 13 (oznaka ZAT-O13)</v>
      </c>
      <c r="C1068" s="270" t="s">
        <v>1</v>
      </c>
      <c r="D1068" s="271">
        <f>SUM('ULAZNI PODACI'!D10:E10)</f>
        <v>92</v>
      </c>
      <c r="E1068" s="272"/>
      <c r="F1068" s="273"/>
      <c r="G1068" s="272"/>
      <c r="H1068" s="273"/>
      <c r="I1068" s="272"/>
      <c r="J1068" s="212"/>
    </row>
    <row r="1069" spans="1:10" x14ac:dyDescent="0.2">
      <c r="A1069" s="268" t="s">
        <v>65</v>
      </c>
      <c r="B1069" s="269" t="str">
        <f>B22</f>
        <v>* Ulica: Zatonska - odvojak 14 (oznaka ZAT-O14)</v>
      </c>
      <c r="C1069" s="270" t="s">
        <v>1</v>
      </c>
      <c r="D1069" s="271">
        <f>SUM('ULAZNI PODACI'!D11:E11)</f>
        <v>113</v>
      </c>
      <c r="E1069" s="272"/>
      <c r="F1069" s="273"/>
      <c r="G1069" s="272"/>
      <c r="H1069" s="273"/>
      <c r="I1069" s="272"/>
      <c r="J1069" s="212"/>
    </row>
    <row r="1070" spans="1:10" x14ac:dyDescent="0.2">
      <c r="A1070" s="268" t="s">
        <v>66</v>
      </c>
      <c r="B1070" s="269" t="str">
        <f>B23</f>
        <v>* Ulica: Zatonska - odvojak 15 (oznaka ZAT-O15)</v>
      </c>
      <c r="C1070" s="270" t="s">
        <v>1</v>
      </c>
      <c r="D1070" s="271">
        <f>SUM('ULAZNI PODACI'!D12:E12)</f>
        <v>234</v>
      </c>
      <c r="E1070" s="272"/>
      <c r="F1070" s="273"/>
      <c r="G1070" s="272"/>
      <c r="H1070" s="273"/>
      <c r="I1070" s="272"/>
      <c r="J1070" s="212"/>
    </row>
    <row r="1071" spans="1:10" x14ac:dyDescent="0.2">
      <c r="A1071" s="268" t="s">
        <v>67</v>
      </c>
      <c r="B1071" s="269" t="str">
        <f>B24</f>
        <v>* Ulica: Zatonska - odvojak 16 (oznaka ZAT-O16)</v>
      </c>
      <c r="C1071" s="270" t="s">
        <v>1</v>
      </c>
      <c r="D1071" s="271">
        <f>SUM('ULAZNI PODACI'!D13:E13)</f>
        <v>546</v>
      </c>
      <c r="E1071" s="272"/>
      <c r="F1071" s="273"/>
      <c r="G1071" s="272"/>
      <c r="H1071" s="273"/>
      <c r="I1071" s="272"/>
      <c r="J1071" s="212"/>
    </row>
    <row r="1072" spans="1:10" x14ac:dyDescent="0.2">
      <c r="A1072" s="268" t="s">
        <v>5</v>
      </c>
      <c r="B1072" s="269" t="str">
        <f>B25</f>
        <v>* Ulica: Ante Starčevića i Lička - odvojci (oznaka POL)</v>
      </c>
      <c r="C1072" s="270" t="s">
        <v>1</v>
      </c>
      <c r="D1072" s="271">
        <f>SUM('ULAZNI PODACI'!D14:E14)</f>
        <v>432</v>
      </c>
      <c r="E1072" s="272"/>
      <c r="F1072" s="273"/>
      <c r="G1072" s="272"/>
      <c r="H1072" s="273"/>
      <c r="I1072" s="272"/>
      <c r="J1072" s="212"/>
    </row>
    <row r="1073" spans="1:10" x14ac:dyDescent="0.2">
      <c r="A1073" s="268" t="s">
        <v>68</v>
      </c>
      <c r="B1073" s="269" t="str">
        <f>B26</f>
        <v>* Ulica: Prve primorske čete - odvojak (oznaka PPČ)</v>
      </c>
      <c r="C1073" s="270" t="s">
        <v>1</v>
      </c>
      <c r="D1073" s="271">
        <f>SUM('ULAZNI PODACI'!D15:E15)</f>
        <v>133</v>
      </c>
      <c r="E1073" s="272"/>
      <c r="F1073" s="273"/>
      <c r="G1073" s="272"/>
      <c r="H1073" s="273"/>
      <c r="I1073" s="272"/>
      <c r="J1073" s="212"/>
    </row>
    <row r="1074" spans="1:10" x14ac:dyDescent="0.2">
      <c r="A1074" s="268" t="s">
        <v>69</v>
      </c>
      <c r="B1074" s="269" t="str">
        <f>B27</f>
        <v>* Ulica: Ruđera Boškovića - odvojak 1 (oznaka RB-O1)</v>
      </c>
      <c r="C1074" s="270" t="s">
        <v>1</v>
      </c>
      <c r="D1074" s="271">
        <f>SUM('ULAZNI PODACI'!D16:E16)</f>
        <v>60</v>
      </c>
      <c r="E1074" s="272"/>
      <c r="F1074" s="273"/>
      <c r="G1074" s="272"/>
      <c r="H1074" s="273"/>
      <c r="I1074" s="272"/>
      <c r="J1074" s="212"/>
    </row>
    <row r="1075" spans="1:10" x14ac:dyDescent="0.2">
      <c r="A1075" s="268" t="s">
        <v>70</v>
      </c>
      <c r="B1075" s="269" t="str">
        <f>B28</f>
        <v>* Ulica: Ruđera Boškovića - odvojak 2 (oznaka RB-O2)</v>
      </c>
      <c r="C1075" s="270" t="s">
        <v>1</v>
      </c>
      <c r="D1075" s="271">
        <f>SUM('ULAZNI PODACI'!D17:E17)</f>
        <v>58</v>
      </c>
      <c r="E1075" s="272"/>
      <c r="F1075" s="273"/>
      <c r="G1075" s="272"/>
      <c r="H1075" s="273"/>
      <c r="I1075" s="272"/>
      <c r="J1075" s="212"/>
    </row>
    <row r="1076" spans="1:10" x14ac:dyDescent="0.2">
      <c r="A1076" s="268" t="s">
        <v>71</v>
      </c>
      <c r="B1076" s="269" t="str">
        <f>B29</f>
        <v>* Ulica: Ljudevita Gaja (oznaka LJG)</v>
      </c>
      <c r="C1076" s="270" t="s">
        <v>1</v>
      </c>
      <c r="D1076" s="271">
        <f>SUM('ULAZNI PODACI'!D18:E18)</f>
        <v>0</v>
      </c>
      <c r="E1076" s="272"/>
      <c r="F1076" s="273"/>
      <c r="G1076" s="272"/>
      <c r="H1076" s="273"/>
      <c r="I1076" s="272"/>
      <c r="J1076" s="212"/>
    </row>
    <row r="1077" spans="1:10" x14ac:dyDescent="0.2">
      <c r="A1077" s="268" t="s">
        <v>228</v>
      </c>
      <c r="B1077" s="269" t="str">
        <f>B30</f>
        <v>* Ulica: J.Š. Akabe - odvojak (oznaka JŠA-O)</v>
      </c>
      <c r="C1077" s="270" t="s">
        <v>1</v>
      </c>
      <c r="D1077" s="271">
        <f>SUM('ULAZNI PODACI'!D19:E19)</f>
        <v>155</v>
      </c>
      <c r="E1077" s="272"/>
      <c r="F1077" s="273"/>
      <c r="G1077" s="272"/>
      <c r="H1077" s="273"/>
      <c r="I1077" s="272"/>
      <c r="J1077" s="212"/>
    </row>
    <row r="1078" spans="1:10" x14ac:dyDescent="0.2">
      <c r="A1078" s="268" t="s">
        <v>229</v>
      </c>
      <c r="B1078" s="269" t="str">
        <f>B31</f>
        <v>* Ulica: Miroslava Krleže - odvojak (oznaka MK-O)</v>
      </c>
      <c r="C1078" s="270" t="s">
        <v>1</v>
      </c>
      <c r="D1078" s="271">
        <f>SUM('ULAZNI PODACI'!D20:E20)</f>
        <v>200</v>
      </c>
      <c r="E1078" s="272"/>
      <c r="F1078" s="273"/>
      <c r="G1078" s="272"/>
      <c r="H1078" s="273"/>
      <c r="I1078" s="272"/>
      <c r="J1078" s="212"/>
    </row>
    <row r="1079" spans="1:10" x14ac:dyDescent="0.2">
      <c r="A1079" s="268" t="s">
        <v>230</v>
      </c>
      <c r="B1079" s="269" t="str">
        <f>B32</f>
        <v>* Ulica: Lička - odvojak (oznaka LIČ-O)</v>
      </c>
      <c r="C1079" s="270" t="s">
        <v>1</v>
      </c>
      <c r="D1079" s="271">
        <f>SUM('ULAZNI PODACI'!D21:E21)</f>
        <v>117</v>
      </c>
      <c r="E1079" s="272"/>
      <c r="F1079" s="273"/>
      <c r="G1079" s="272"/>
      <c r="H1079" s="273"/>
      <c r="I1079" s="272"/>
      <c r="J1079" s="212"/>
    </row>
    <row r="1080" spans="1:10" x14ac:dyDescent="0.2">
      <c r="A1080" s="268" t="s">
        <v>267</v>
      </c>
      <c r="B1080" s="269" t="str">
        <f>B33</f>
        <v>* Ulica: Obrove - odvojak (oznaka OBR-O)</v>
      </c>
      <c r="C1080" s="270" t="s">
        <v>1</v>
      </c>
      <c r="D1080" s="271">
        <f>SUM('ULAZNI PODACI'!D22:E22)</f>
        <v>243</v>
      </c>
      <c r="E1080" s="272"/>
      <c r="F1080" s="273"/>
      <c r="G1080" s="272"/>
      <c r="H1080" s="273"/>
      <c r="I1080" s="272"/>
      <c r="J1080" s="212"/>
    </row>
    <row r="1081" spans="1:10" x14ac:dyDescent="0.2">
      <c r="A1081" s="268" t="s">
        <v>292</v>
      </c>
      <c r="B1081" s="269" t="str">
        <f>B34</f>
        <v>* Ulica: ostalo, raskrižja (oznaka OST)</v>
      </c>
      <c r="C1081" s="270" t="s">
        <v>1</v>
      </c>
      <c r="D1081" s="271">
        <f>SUM('ULAZNI PODACI'!D23:E23)</f>
        <v>80</v>
      </c>
      <c r="E1081" s="272"/>
      <c r="F1081" s="273"/>
      <c r="G1081" s="272"/>
      <c r="H1081" s="273"/>
      <c r="I1081" s="272"/>
      <c r="J1081" s="212"/>
    </row>
    <row r="1082" spans="1:10" x14ac:dyDescent="0.2">
      <c r="A1082" s="319"/>
      <c r="B1082" s="333"/>
      <c r="C1082" s="325"/>
      <c r="D1082" s="325"/>
      <c r="E1082" s="326"/>
      <c r="J1082" s="212"/>
    </row>
    <row r="1083" spans="1:10" x14ac:dyDescent="0.2">
      <c r="A1083" s="319"/>
      <c r="B1083" s="333"/>
      <c r="C1083" s="325"/>
      <c r="D1083" s="325"/>
      <c r="E1083" s="326"/>
      <c r="J1083" s="212"/>
    </row>
    <row r="1084" spans="1:10" ht="25.5" x14ac:dyDescent="0.2">
      <c r="A1084" s="319" t="s">
        <v>15</v>
      </c>
      <c r="B1084" s="321" t="s">
        <v>32</v>
      </c>
      <c r="C1084" s="322" t="s">
        <v>1</v>
      </c>
      <c r="D1084" s="265">
        <f>SUM(D1085:D1102)</f>
        <v>1</v>
      </c>
      <c r="E1084" s="266"/>
      <c r="F1084" s="267"/>
      <c r="G1084" s="267"/>
      <c r="H1084" s="267"/>
      <c r="I1084" s="266"/>
      <c r="J1084" s="212"/>
    </row>
    <row r="1085" spans="1:10" x14ac:dyDescent="0.2">
      <c r="A1085" s="268" t="s">
        <v>60</v>
      </c>
      <c r="B1085" s="269" t="str">
        <f>B17</f>
        <v>* Ulica: Zatonska - odvojak 9 (oznaka ZAT-O9)</v>
      </c>
      <c r="C1085" s="270" t="s">
        <v>1</v>
      </c>
      <c r="D1085" s="271">
        <f>'ULAZNI PODACI'!I6</f>
        <v>0</v>
      </c>
      <c r="E1085" s="272"/>
      <c r="F1085" s="273"/>
      <c r="G1085" s="272"/>
      <c r="H1085" s="273"/>
      <c r="I1085" s="272"/>
      <c r="J1085" s="212"/>
    </row>
    <row r="1086" spans="1:10" x14ac:dyDescent="0.2">
      <c r="A1086" s="268" t="s">
        <v>61</v>
      </c>
      <c r="B1086" s="269" t="str">
        <f>B18</f>
        <v>* Ulica: Zatonska - odvojak 10 (oznaka ZAT-O10)</v>
      </c>
      <c r="C1086" s="270" t="s">
        <v>1</v>
      </c>
      <c r="D1086" s="271">
        <f>'ULAZNI PODACI'!I7</f>
        <v>0</v>
      </c>
      <c r="E1086" s="272"/>
      <c r="F1086" s="273"/>
      <c r="G1086" s="272"/>
      <c r="H1086" s="273"/>
      <c r="I1086" s="272"/>
      <c r="J1086" s="212"/>
    </row>
    <row r="1087" spans="1:10" x14ac:dyDescent="0.2">
      <c r="A1087" s="268" t="s">
        <v>62</v>
      </c>
      <c r="B1087" s="269" t="str">
        <f>B19</f>
        <v>* Ulica: Zatonska - odvojak 11 (oznaka ZAT-O11)</v>
      </c>
      <c r="C1087" s="270" t="s">
        <v>1</v>
      </c>
      <c r="D1087" s="271">
        <f>'ULAZNI PODACI'!I8</f>
        <v>0</v>
      </c>
      <c r="E1087" s="272"/>
      <c r="F1087" s="273"/>
      <c r="G1087" s="272"/>
      <c r="H1087" s="273"/>
      <c r="I1087" s="272"/>
      <c r="J1087" s="212"/>
    </row>
    <row r="1088" spans="1:10" x14ac:dyDescent="0.2">
      <c r="A1088" s="268" t="s">
        <v>63</v>
      </c>
      <c r="B1088" s="269" t="str">
        <f>B20</f>
        <v>* Ulica: Zatonska - odvojak 12 (oznaka ZAT-O12)</v>
      </c>
      <c r="C1088" s="270" t="s">
        <v>1</v>
      </c>
      <c r="D1088" s="271">
        <f>'ULAZNI PODACI'!I9</f>
        <v>0</v>
      </c>
      <c r="E1088" s="272"/>
      <c r="F1088" s="273"/>
      <c r="G1088" s="272"/>
      <c r="H1088" s="273"/>
      <c r="I1088" s="272"/>
      <c r="J1088" s="212"/>
    </row>
    <row r="1089" spans="1:10" x14ac:dyDescent="0.2">
      <c r="A1089" s="268" t="s">
        <v>64</v>
      </c>
      <c r="B1089" s="269" t="str">
        <f>B21</f>
        <v>* Ulica: Zatonska - odvojak 13 (oznaka ZAT-O13)</v>
      </c>
      <c r="C1089" s="270" t="s">
        <v>1</v>
      </c>
      <c r="D1089" s="271">
        <f>'ULAZNI PODACI'!I10</f>
        <v>0</v>
      </c>
      <c r="E1089" s="272"/>
      <c r="F1089" s="273"/>
      <c r="G1089" s="272"/>
      <c r="H1089" s="273"/>
      <c r="I1089" s="272"/>
      <c r="J1089" s="212"/>
    </row>
    <row r="1090" spans="1:10" x14ac:dyDescent="0.2">
      <c r="A1090" s="268" t="s">
        <v>65</v>
      </c>
      <c r="B1090" s="269" t="str">
        <f>B22</f>
        <v>* Ulica: Zatonska - odvojak 14 (oznaka ZAT-O14)</v>
      </c>
      <c r="C1090" s="270" t="s">
        <v>1</v>
      </c>
      <c r="D1090" s="271">
        <f>'ULAZNI PODACI'!I11</f>
        <v>0</v>
      </c>
      <c r="E1090" s="272"/>
      <c r="F1090" s="273"/>
      <c r="G1090" s="272"/>
      <c r="H1090" s="273"/>
      <c r="I1090" s="272"/>
      <c r="J1090" s="212"/>
    </row>
    <row r="1091" spans="1:10" x14ac:dyDescent="0.2">
      <c r="A1091" s="268" t="s">
        <v>66</v>
      </c>
      <c r="B1091" s="269" t="str">
        <f>B23</f>
        <v>* Ulica: Zatonska - odvojak 15 (oznaka ZAT-O15)</v>
      </c>
      <c r="C1091" s="270" t="s">
        <v>1</v>
      </c>
      <c r="D1091" s="271">
        <f>'ULAZNI PODACI'!I12</f>
        <v>0</v>
      </c>
      <c r="E1091" s="272"/>
      <c r="F1091" s="273"/>
      <c r="G1091" s="272"/>
      <c r="H1091" s="273"/>
      <c r="I1091" s="272"/>
      <c r="J1091" s="212"/>
    </row>
    <row r="1092" spans="1:10" x14ac:dyDescent="0.2">
      <c r="A1092" s="268" t="s">
        <v>67</v>
      </c>
      <c r="B1092" s="269" t="str">
        <f>B24</f>
        <v>* Ulica: Zatonska - odvojak 16 (oznaka ZAT-O16)</v>
      </c>
      <c r="C1092" s="270" t="s">
        <v>1</v>
      </c>
      <c r="D1092" s="271">
        <f>'ULAZNI PODACI'!I13</f>
        <v>0</v>
      </c>
      <c r="E1092" s="272"/>
      <c r="F1092" s="273"/>
      <c r="G1092" s="272"/>
      <c r="H1092" s="273"/>
      <c r="I1092" s="272"/>
      <c r="J1092" s="212"/>
    </row>
    <row r="1093" spans="1:10" x14ac:dyDescent="0.2">
      <c r="A1093" s="268" t="s">
        <v>5</v>
      </c>
      <c r="B1093" s="269" t="str">
        <f>B25</f>
        <v>* Ulica: Ante Starčevića i Lička - odvojci (oznaka POL)</v>
      </c>
      <c r="C1093" s="270" t="s">
        <v>1</v>
      </c>
      <c r="D1093" s="271">
        <f>'ULAZNI PODACI'!I14</f>
        <v>0</v>
      </c>
      <c r="E1093" s="272"/>
      <c r="F1093" s="273"/>
      <c r="G1093" s="272"/>
      <c r="H1093" s="273"/>
      <c r="I1093" s="272"/>
      <c r="J1093" s="212"/>
    </row>
    <row r="1094" spans="1:10" x14ac:dyDescent="0.2">
      <c r="A1094" s="268" t="s">
        <v>68</v>
      </c>
      <c r="B1094" s="269" t="str">
        <f>B26</f>
        <v>* Ulica: Prve primorske čete - odvojak (oznaka PPČ)</v>
      </c>
      <c r="C1094" s="270" t="s">
        <v>1</v>
      </c>
      <c r="D1094" s="271">
        <f>'ULAZNI PODACI'!I15</f>
        <v>0</v>
      </c>
      <c r="E1094" s="272"/>
      <c r="F1094" s="273"/>
      <c r="G1094" s="272"/>
      <c r="H1094" s="273"/>
      <c r="I1094" s="272"/>
      <c r="J1094" s="212"/>
    </row>
    <row r="1095" spans="1:10" x14ac:dyDescent="0.2">
      <c r="A1095" s="268" t="s">
        <v>69</v>
      </c>
      <c r="B1095" s="269" t="str">
        <f>B27</f>
        <v>* Ulica: Ruđera Boškovića - odvojak 1 (oznaka RB-O1)</v>
      </c>
      <c r="C1095" s="270" t="s">
        <v>1</v>
      </c>
      <c r="D1095" s="271">
        <f>'ULAZNI PODACI'!I16</f>
        <v>0</v>
      </c>
      <c r="E1095" s="272"/>
      <c r="F1095" s="273"/>
      <c r="G1095" s="272"/>
      <c r="H1095" s="273"/>
      <c r="I1095" s="272"/>
      <c r="J1095" s="212"/>
    </row>
    <row r="1096" spans="1:10" x14ac:dyDescent="0.2">
      <c r="A1096" s="268" t="s">
        <v>70</v>
      </c>
      <c r="B1096" s="269" t="str">
        <f>B28</f>
        <v>* Ulica: Ruđera Boškovića - odvojak 2 (oznaka RB-O2)</v>
      </c>
      <c r="C1096" s="270" t="s">
        <v>1</v>
      </c>
      <c r="D1096" s="271">
        <f>'ULAZNI PODACI'!I17</f>
        <v>0</v>
      </c>
      <c r="E1096" s="272"/>
      <c r="F1096" s="273"/>
      <c r="G1096" s="272"/>
      <c r="H1096" s="273"/>
      <c r="I1096" s="272"/>
      <c r="J1096" s="212"/>
    </row>
    <row r="1097" spans="1:10" x14ac:dyDescent="0.2">
      <c r="A1097" s="268" t="s">
        <v>71</v>
      </c>
      <c r="B1097" s="269" t="str">
        <f>B29</f>
        <v>* Ulica: Ljudevita Gaja (oznaka LJG)</v>
      </c>
      <c r="C1097" s="270" t="s">
        <v>1</v>
      </c>
      <c r="D1097" s="271">
        <f>'ULAZNI PODACI'!I18</f>
        <v>0</v>
      </c>
      <c r="E1097" s="272"/>
      <c r="F1097" s="273"/>
      <c r="G1097" s="272"/>
      <c r="H1097" s="273"/>
      <c r="I1097" s="272"/>
      <c r="J1097" s="212"/>
    </row>
    <row r="1098" spans="1:10" x14ac:dyDescent="0.2">
      <c r="A1098" s="268" t="s">
        <v>228</v>
      </c>
      <c r="B1098" s="269" t="str">
        <f>B30</f>
        <v>* Ulica: J.Š. Akabe - odvojak (oznaka JŠA-O)</v>
      </c>
      <c r="C1098" s="270" t="s">
        <v>1</v>
      </c>
      <c r="D1098" s="271">
        <f>'ULAZNI PODACI'!I19</f>
        <v>0</v>
      </c>
      <c r="E1098" s="272"/>
      <c r="F1098" s="273"/>
      <c r="G1098" s="272"/>
      <c r="H1098" s="273"/>
      <c r="I1098" s="272"/>
      <c r="J1098" s="212"/>
    </row>
    <row r="1099" spans="1:10" x14ac:dyDescent="0.2">
      <c r="A1099" s="268" t="s">
        <v>229</v>
      </c>
      <c r="B1099" s="269" t="str">
        <f>B31</f>
        <v>* Ulica: Miroslava Krleže - odvojak (oznaka MK-O)</v>
      </c>
      <c r="C1099" s="270" t="s">
        <v>1</v>
      </c>
      <c r="D1099" s="271">
        <f>'ULAZNI PODACI'!I20</f>
        <v>0</v>
      </c>
      <c r="E1099" s="272"/>
      <c r="F1099" s="273"/>
      <c r="G1099" s="272"/>
      <c r="H1099" s="273"/>
      <c r="I1099" s="272"/>
      <c r="J1099" s="212"/>
    </row>
    <row r="1100" spans="1:10" x14ac:dyDescent="0.2">
      <c r="A1100" s="268" t="s">
        <v>230</v>
      </c>
      <c r="B1100" s="269" t="str">
        <f>B32</f>
        <v>* Ulica: Lička - odvojak (oznaka LIČ-O)</v>
      </c>
      <c r="C1100" s="270" t="s">
        <v>1</v>
      </c>
      <c r="D1100" s="271">
        <f>'ULAZNI PODACI'!I21</f>
        <v>0</v>
      </c>
      <c r="E1100" s="272"/>
      <c r="F1100" s="273"/>
      <c r="G1100" s="272"/>
      <c r="H1100" s="273"/>
      <c r="I1100" s="272"/>
      <c r="J1100" s="212"/>
    </row>
    <row r="1101" spans="1:10" x14ac:dyDescent="0.2">
      <c r="A1101" s="268" t="s">
        <v>267</v>
      </c>
      <c r="B1101" s="269" t="str">
        <f>B33</f>
        <v>* Ulica: Obrove - odvojak (oznaka OBR-O)</v>
      </c>
      <c r="C1101" s="270" t="s">
        <v>1</v>
      </c>
      <c r="D1101" s="271">
        <f>'ULAZNI PODACI'!I22</f>
        <v>1</v>
      </c>
      <c r="E1101" s="272"/>
      <c r="F1101" s="273"/>
      <c r="G1101" s="272"/>
      <c r="H1101" s="273"/>
      <c r="I1101" s="272"/>
      <c r="J1101" s="212"/>
    </row>
    <row r="1102" spans="1:10" x14ac:dyDescent="0.2">
      <c r="A1102" s="268" t="s">
        <v>292</v>
      </c>
      <c r="B1102" s="269" t="str">
        <f>B34</f>
        <v>* Ulica: ostalo, raskrižja (oznaka OST)</v>
      </c>
      <c r="C1102" s="270" t="s">
        <v>1</v>
      </c>
      <c r="D1102" s="271">
        <f>'ULAZNI PODACI'!I23</f>
        <v>0</v>
      </c>
      <c r="E1102" s="272"/>
      <c r="F1102" s="273"/>
      <c r="G1102" s="272"/>
      <c r="H1102" s="273"/>
      <c r="I1102" s="272"/>
      <c r="J1102" s="212"/>
    </row>
    <row r="1103" spans="1:10" x14ac:dyDescent="0.2">
      <c r="A1103" s="319"/>
      <c r="B1103" s="333"/>
      <c r="C1103" s="325"/>
      <c r="D1103" s="325"/>
      <c r="E1103" s="326"/>
      <c r="J1103" s="212"/>
    </row>
    <row r="1104" spans="1:10" x14ac:dyDescent="0.2">
      <c r="A1104" s="319"/>
      <c r="B1104" s="333"/>
      <c r="C1104" s="325"/>
      <c r="D1104" s="325"/>
      <c r="E1104" s="326"/>
      <c r="J1104" s="212"/>
    </row>
    <row r="1105" spans="1:10" ht="38.25" x14ac:dyDescent="0.2">
      <c r="A1105" s="319" t="s">
        <v>16</v>
      </c>
      <c r="B1105" s="321" t="s">
        <v>51</v>
      </c>
      <c r="C1105" s="322" t="s">
        <v>0</v>
      </c>
      <c r="D1105" s="265">
        <f>SUM(D1106:D1123)</f>
        <v>84</v>
      </c>
      <c r="E1105" s="266"/>
      <c r="F1105" s="267"/>
      <c r="G1105" s="267"/>
      <c r="H1105" s="267"/>
      <c r="I1105" s="266"/>
      <c r="J1105" s="212"/>
    </row>
    <row r="1106" spans="1:10" x14ac:dyDescent="0.2">
      <c r="A1106" s="268" t="s">
        <v>60</v>
      </c>
      <c r="B1106" s="269" t="str">
        <f>B17</f>
        <v>* Ulica: Zatonska - odvojak 9 (oznaka ZAT-O9)</v>
      </c>
      <c r="C1106" s="270" t="s">
        <v>0</v>
      </c>
      <c r="D1106" s="271">
        <f>SUM('ULAZNI PODACI'!G6:H6)</f>
        <v>8</v>
      </c>
      <c r="E1106" s="272"/>
      <c r="F1106" s="273"/>
      <c r="G1106" s="272"/>
      <c r="H1106" s="273"/>
      <c r="I1106" s="272"/>
      <c r="J1106" s="212"/>
    </row>
    <row r="1107" spans="1:10" x14ac:dyDescent="0.2">
      <c r="A1107" s="268" t="s">
        <v>61</v>
      </c>
      <c r="B1107" s="269" t="str">
        <f>B18</f>
        <v>* Ulica: Zatonska - odvojak 10 (oznaka ZAT-O10)</v>
      </c>
      <c r="C1107" s="270" t="s">
        <v>0</v>
      </c>
      <c r="D1107" s="271">
        <f>SUM('ULAZNI PODACI'!G7:H7)</f>
        <v>10</v>
      </c>
      <c r="E1107" s="272"/>
      <c r="F1107" s="273"/>
      <c r="G1107" s="272"/>
      <c r="H1107" s="273"/>
      <c r="I1107" s="272"/>
      <c r="J1107" s="212"/>
    </row>
    <row r="1108" spans="1:10" x14ac:dyDescent="0.2">
      <c r="A1108" s="268" t="s">
        <v>62</v>
      </c>
      <c r="B1108" s="269" t="str">
        <f>B19</f>
        <v>* Ulica: Zatonska - odvojak 11 (oznaka ZAT-O11)</v>
      </c>
      <c r="C1108" s="270" t="s">
        <v>0</v>
      </c>
      <c r="D1108" s="271">
        <f>SUM('ULAZNI PODACI'!G8:H8)</f>
        <v>3</v>
      </c>
      <c r="E1108" s="272"/>
      <c r="F1108" s="273"/>
      <c r="G1108" s="272"/>
      <c r="H1108" s="273"/>
      <c r="I1108" s="272"/>
      <c r="J1108" s="212"/>
    </row>
    <row r="1109" spans="1:10" x14ac:dyDescent="0.2">
      <c r="A1109" s="268" t="s">
        <v>63</v>
      </c>
      <c r="B1109" s="269" t="str">
        <f>B20</f>
        <v>* Ulica: Zatonska - odvojak 12 (oznaka ZAT-O12)</v>
      </c>
      <c r="C1109" s="270" t="s">
        <v>0</v>
      </c>
      <c r="D1109" s="271">
        <f>SUM('ULAZNI PODACI'!G9:H9)</f>
        <v>4</v>
      </c>
      <c r="E1109" s="272"/>
      <c r="F1109" s="273"/>
      <c r="G1109" s="272"/>
      <c r="H1109" s="273"/>
      <c r="I1109" s="272"/>
      <c r="J1109" s="212"/>
    </row>
    <row r="1110" spans="1:10" x14ac:dyDescent="0.2">
      <c r="A1110" s="268" t="s">
        <v>64</v>
      </c>
      <c r="B1110" s="269" t="str">
        <f>B21</f>
        <v>* Ulica: Zatonska - odvojak 13 (oznaka ZAT-O13)</v>
      </c>
      <c r="C1110" s="270" t="s">
        <v>0</v>
      </c>
      <c r="D1110" s="271">
        <f>SUM('ULAZNI PODACI'!G10:H10)</f>
        <v>3</v>
      </c>
      <c r="E1110" s="272"/>
      <c r="F1110" s="273"/>
      <c r="G1110" s="272"/>
      <c r="H1110" s="273"/>
      <c r="I1110" s="272"/>
      <c r="J1110" s="212"/>
    </row>
    <row r="1111" spans="1:10" x14ac:dyDescent="0.2">
      <c r="A1111" s="268" t="s">
        <v>65</v>
      </c>
      <c r="B1111" s="269" t="str">
        <f>B22</f>
        <v>* Ulica: Zatonska - odvojak 14 (oznaka ZAT-O14)</v>
      </c>
      <c r="C1111" s="270" t="s">
        <v>0</v>
      </c>
      <c r="D1111" s="271">
        <f>SUM('ULAZNI PODACI'!G11:H11)</f>
        <v>4</v>
      </c>
      <c r="E1111" s="272"/>
      <c r="F1111" s="273"/>
      <c r="G1111" s="272"/>
      <c r="H1111" s="273"/>
      <c r="I1111" s="272"/>
      <c r="J1111" s="212"/>
    </row>
    <row r="1112" spans="1:10" x14ac:dyDescent="0.2">
      <c r="A1112" s="268" t="s">
        <v>66</v>
      </c>
      <c r="B1112" s="269" t="str">
        <f>B23</f>
        <v>* Ulica: Zatonska - odvojak 15 (oznaka ZAT-O15)</v>
      </c>
      <c r="C1112" s="270" t="s">
        <v>0</v>
      </c>
      <c r="D1112" s="271">
        <f>SUM('ULAZNI PODACI'!G12:H12)</f>
        <v>5</v>
      </c>
      <c r="E1112" s="272"/>
      <c r="F1112" s="273"/>
      <c r="G1112" s="272"/>
      <c r="H1112" s="273"/>
      <c r="I1112" s="272"/>
      <c r="J1112" s="212"/>
    </row>
    <row r="1113" spans="1:10" x14ac:dyDescent="0.2">
      <c r="A1113" s="268" t="s">
        <v>67</v>
      </c>
      <c r="B1113" s="269" t="str">
        <f>B24</f>
        <v>* Ulica: Zatonska - odvojak 16 (oznaka ZAT-O16)</v>
      </c>
      <c r="C1113" s="270" t="s">
        <v>0</v>
      </c>
      <c r="D1113" s="271">
        <f>SUM('ULAZNI PODACI'!G13:H13)</f>
        <v>11</v>
      </c>
      <c r="E1113" s="272"/>
      <c r="F1113" s="273"/>
      <c r="G1113" s="272"/>
      <c r="H1113" s="273"/>
      <c r="I1113" s="272"/>
      <c r="J1113" s="212"/>
    </row>
    <row r="1114" spans="1:10" x14ac:dyDescent="0.2">
      <c r="A1114" s="268" t="s">
        <v>5</v>
      </c>
      <c r="B1114" s="269" t="str">
        <f>B25</f>
        <v>* Ulica: Ante Starčevića i Lička - odvojci (oznaka POL)</v>
      </c>
      <c r="C1114" s="270" t="s">
        <v>0</v>
      </c>
      <c r="D1114" s="271">
        <f>SUM('ULAZNI PODACI'!G14:H14)</f>
        <v>16</v>
      </c>
      <c r="E1114" s="272"/>
      <c r="F1114" s="273"/>
      <c r="G1114" s="272"/>
      <c r="H1114" s="273"/>
      <c r="I1114" s="272"/>
      <c r="J1114" s="212"/>
    </row>
    <row r="1115" spans="1:10" x14ac:dyDescent="0.2">
      <c r="A1115" s="268" t="s">
        <v>68</v>
      </c>
      <c r="B1115" s="269" t="str">
        <f>B26</f>
        <v>* Ulica: Prve primorske čete - odvojak (oznaka PPČ)</v>
      </c>
      <c r="C1115" s="270" t="s">
        <v>0</v>
      </c>
      <c r="D1115" s="271">
        <f>SUM('ULAZNI PODACI'!G15:H15)</f>
        <v>6</v>
      </c>
      <c r="E1115" s="272"/>
      <c r="F1115" s="273"/>
      <c r="G1115" s="272"/>
      <c r="H1115" s="273"/>
      <c r="I1115" s="272"/>
      <c r="J1115" s="212"/>
    </row>
    <row r="1116" spans="1:10" x14ac:dyDescent="0.2">
      <c r="A1116" s="268" t="s">
        <v>69</v>
      </c>
      <c r="B1116" s="269" t="str">
        <f>B27</f>
        <v>* Ulica: Ruđera Boškovića - odvojak 1 (oznaka RB-O1)</v>
      </c>
      <c r="C1116" s="270" t="s">
        <v>0</v>
      </c>
      <c r="D1116" s="271">
        <f>SUM('ULAZNI PODACI'!G16:H16)</f>
        <v>3</v>
      </c>
      <c r="E1116" s="272"/>
      <c r="F1116" s="273"/>
      <c r="G1116" s="272"/>
      <c r="H1116" s="273"/>
      <c r="I1116" s="272"/>
      <c r="J1116" s="212"/>
    </row>
    <row r="1117" spans="1:10" x14ac:dyDescent="0.2">
      <c r="A1117" s="268" t="s">
        <v>70</v>
      </c>
      <c r="B1117" s="269" t="str">
        <f>B28</f>
        <v>* Ulica: Ruđera Boškovića - odvojak 2 (oznaka RB-O2)</v>
      </c>
      <c r="C1117" s="270" t="s">
        <v>0</v>
      </c>
      <c r="D1117" s="271">
        <f>SUM('ULAZNI PODACI'!G17:H17)</f>
        <v>3</v>
      </c>
      <c r="E1117" s="272"/>
      <c r="F1117" s="273"/>
      <c r="G1117" s="272"/>
      <c r="H1117" s="273"/>
      <c r="I1117" s="272"/>
      <c r="J1117" s="212"/>
    </row>
    <row r="1118" spans="1:10" x14ac:dyDescent="0.2">
      <c r="A1118" s="268" t="s">
        <v>71</v>
      </c>
      <c r="B1118" s="269" t="str">
        <f>B29</f>
        <v>* Ulica: Ljudevita Gaja (oznaka LJG)</v>
      </c>
      <c r="C1118" s="270" t="s">
        <v>0</v>
      </c>
      <c r="D1118" s="271">
        <v>0</v>
      </c>
      <c r="E1118" s="272"/>
      <c r="F1118" s="273"/>
      <c r="G1118" s="272"/>
      <c r="H1118" s="273"/>
      <c r="I1118" s="272"/>
      <c r="J1118" s="212"/>
    </row>
    <row r="1119" spans="1:10" x14ac:dyDescent="0.2">
      <c r="A1119" s="268" t="s">
        <v>228</v>
      </c>
      <c r="B1119" s="269" t="str">
        <f>B30</f>
        <v>* Ulica: J.Š. Akabe - odvojak (oznaka JŠA-O)</v>
      </c>
      <c r="C1119" s="270" t="s">
        <v>0</v>
      </c>
      <c r="D1119" s="271">
        <f>SUM('ULAZNI PODACI'!G19:H19)</f>
        <v>0</v>
      </c>
      <c r="E1119" s="272"/>
      <c r="F1119" s="273"/>
      <c r="G1119" s="272"/>
      <c r="H1119" s="273"/>
      <c r="I1119" s="272"/>
      <c r="J1119" s="212"/>
    </row>
    <row r="1120" spans="1:10" x14ac:dyDescent="0.2">
      <c r="A1120" s="268" t="s">
        <v>229</v>
      </c>
      <c r="B1120" s="269" t="str">
        <f>B31</f>
        <v>* Ulica: Miroslava Krleže - odvojak (oznaka MK-O)</v>
      </c>
      <c r="C1120" s="270" t="s">
        <v>0</v>
      </c>
      <c r="D1120" s="271">
        <f>SUM('ULAZNI PODACI'!G20:H20)</f>
        <v>7</v>
      </c>
      <c r="E1120" s="272"/>
      <c r="F1120" s="273"/>
      <c r="G1120" s="272"/>
      <c r="H1120" s="273"/>
      <c r="I1120" s="272"/>
      <c r="J1120" s="212"/>
    </row>
    <row r="1121" spans="1:10" x14ac:dyDescent="0.2">
      <c r="A1121" s="268" t="s">
        <v>230</v>
      </c>
      <c r="B1121" s="269" t="str">
        <f>B32</f>
        <v>* Ulica: Lička - odvojak (oznaka LIČ-O)</v>
      </c>
      <c r="C1121" s="270" t="s">
        <v>0</v>
      </c>
      <c r="D1121" s="271">
        <f>SUM('ULAZNI PODACI'!G21:H21)</f>
        <v>0</v>
      </c>
      <c r="E1121" s="272"/>
      <c r="F1121" s="273"/>
      <c r="G1121" s="272"/>
      <c r="H1121" s="273"/>
      <c r="I1121" s="272"/>
      <c r="J1121" s="212"/>
    </row>
    <row r="1122" spans="1:10" x14ac:dyDescent="0.2">
      <c r="A1122" s="268" t="s">
        <v>267</v>
      </c>
      <c r="B1122" s="269" t="str">
        <f>B33</f>
        <v>* Ulica: Obrove - odvojak (oznaka OBR-O)</v>
      </c>
      <c r="C1122" s="270" t="s">
        <v>0</v>
      </c>
      <c r="D1122" s="271">
        <f>SUM('ULAZNI PODACI'!G22:H22)</f>
        <v>0</v>
      </c>
      <c r="E1122" s="272"/>
      <c r="F1122" s="273"/>
      <c r="G1122" s="272"/>
      <c r="H1122" s="273"/>
      <c r="I1122" s="272"/>
      <c r="J1122" s="212"/>
    </row>
    <row r="1123" spans="1:10" x14ac:dyDescent="0.2">
      <c r="A1123" s="268" t="s">
        <v>292</v>
      </c>
      <c r="B1123" s="269" t="str">
        <f>B34</f>
        <v>* Ulica: ostalo, raskrižja (oznaka OST)</v>
      </c>
      <c r="C1123" s="270" t="s">
        <v>0</v>
      </c>
      <c r="D1123" s="271">
        <f>SUM('ULAZNI PODACI'!G23:H23)</f>
        <v>1</v>
      </c>
      <c r="E1123" s="272"/>
      <c r="F1123" s="273"/>
      <c r="G1123" s="272"/>
      <c r="H1123" s="273"/>
      <c r="I1123" s="272"/>
      <c r="J1123" s="212"/>
    </row>
    <row r="1124" spans="1:10" x14ac:dyDescent="0.2">
      <c r="A1124" s="319"/>
      <c r="B1124" s="333"/>
      <c r="C1124" s="325"/>
      <c r="D1124" s="325"/>
      <c r="E1124" s="326"/>
      <c r="J1124" s="212"/>
    </row>
    <row r="1125" spans="1:10" x14ac:dyDescent="0.2">
      <c r="A1125" s="319"/>
      <c r="B1125" s="333"/>
      <c r="C1125" s="325"/>
      <c r="D1125" s="325"/>
      <c r="E1125" s="326"/>
      <c r="J1125" s="212"/>
    </row>
    <row r="1126" spans="1:10" ht="38.25" x14ac:dyDescent="0.2">
      <c r="A1126" s="319" t="s">
        <v>17</v>
      </c>
      <c r="B1126" s="321" t="s">
        <v>309</v>
      </c>
      <c r="C1126" s="322" t="s">
        <v>0</v>
      </c>
      <c r="D1126" s="265">
        <f>SUM(D1127:D1144)</f>
        <v>2</v>
      </c>
      <c r="E1126" s="266"/>
      <c r="F1126" s="267"/>
      <c r="G1126" s="267"/>
      <c r="H1126" s="267"/>
      <c r="I1126" s="266"/>
      <c r="J1126" s="212"/>
    </row>
    <row r="1127" spans="1:10" x14ac:dyDescent="0.2">
      <c r="A1127" s="268" t="s">
        <v>60</v>
      </c>
      <c r="B1127" s="269" t="str">
        <f>B17</f>
        <v>* Ulica: Zatonska - odvojak 9 (oznaka ZAT-O9)</v>
      </c>
      <c r="C1127" s="270" t="s">
        <v>0</v>
      </c>
      <c r="D1127" s="271">
        <f>'ULAZNI PODACI'!F6</f>
        <v>0</v>
      </c>
      <c r="E1127" s="272"/>
      <c r="F1127" s="273"/>
      <c r="G1127" s="272"/>
      <c r="H1127" s="273"/>
      <c r="I1127" s="272"/>
      <c r="J1127" s="212"/>
    </row>
    <row r="1128" spans="1:10" x14ac:dyDescent="0.2">
      <c r="A1128" s="268" t="s">
        <v>61</v>
      </c>
      <c r="B1128" s="269" t="str">
        <f>B18</f>
        <v>* Ulica: Zatonska - odvojak 10 (oznaka ZAT-O10)</v>
      </c>
      <c r="C1128" s="270" t="s">
        <v>0</v>
      </c>
      <c r="D1128" s="271">
        <f>'ULAZNI PODACI'!F7</f>
        <v>0</v>
      </c>
      <c r="E1128" s="272"/>
      <c r="F1128" s="273"/>
      <c r="G1128" s="272"/>
      <c r="H1128" s="273"/>
      <c r="I1128" s="272"/>
      <c r="J1128" s="212"/>
    </row>
    <row r="1129" spans="1:10" x14ac:dyDescent="0.2">
      <c r="A1129" s="268" t="s">
        <v>62</v>
      </c>
      <c r="B1129" s="269" t="str">
        <f>B19</f>
        <v>* Ulica: Zatonska - odvojak 11 (oznaka ZAT-O11)</v>
      </c>
      <c r="C1129" s="270" t="s">
        <v>0</v>
      </c>
      <c r="D1129" s="271">
        <f>'ULAZNI PODACI'!F8</f>
        <v>0</v>
      </c>
      <c r="E1129" s="272"/>
      <c r="F1129" s="273"/>
      <c r="G1129" s="272"/>
      <c r="H1129" s="273"/>
      <c r="I1129" s="272"/>
      <c r="J1129" s="212"/>
    </row>
    <row r="1130" spans="1:10" x14ac:dyDescent="0.2">
      <c r="A1130" s="268" t="s">
        <v>63</v>
      </c>
      <c r="B1130" s="269" t="str">
        <f>B20</f>
        <v>* Ulica: Zatonska - odvojak 12 (oznaka ZAT-O12)</v>
      </c>
      <c r="C1130" s="270" t="s">
        <v>0</v>
      </c>
      <c r="D1130" s="271">
        <f>'ULAZNI PODACI'!F9</f>
        <v>0</v>
      </c>
      <c r="E1130" s="272"/>
      <c r="F1130" s="273"/>
      <c r="G1130" s="272"/>
      <c r="H1130" s="273"/>
      <c r="I1130" s="272"/>
      <c r="J1130" s="212"/>
    </row>
    <row r="1131" spans="1:10" x14ac:dyDescent="0.2">
      <c r="A1131" s="268" t="s">
        <v>64</v>
      </c>
      <c r="B1131" s="269" t="str">
        <f>B21</f>
        <v>* Ulica: Zatonska - odvojak 13 (oznaka ZAT-O13)</v>
      </c>
      <c r="C1131" s="270" t="s">
        <v>0</v>
      </c>
      <c r="D1131" s="271">
        <f>'ULAZNI PODACI'!F10</f>
        <v>0</v>
      </c>
      <c r="E1131" s="272"/>
      <c r="F1131" s="273"/>
      <c r="G1131" s="272"/>
      <c r="H1131" s="273"/>
      <c r="I1131" s="272"/>
      <c r="J1131" s="212"/>
    </row>
    <row r="1132" spans="1:10" x14ac:dyDescent="0.2">
      <c r="A1132" s="268" t="s">
        <v>65</v>
      </c>
      <c r="B1132" s="269" t="str">
        <f>B22</f>
        <v>* Ulica: Zatonska - odvojak 14 (oznaka ZAT-O14)</v>
      </c>
      <c r="C1132" s="270" t="s">
        <v>0</v>
      </c>
      <c r="D1132" s="271">
        <f>'ULAZNI PODACI'!F11</f>
        <v>0</v>
      </c>
      <c r="E1132" s="272"/>
      <c r="F1132" s="273"/>
      <c r="G1132" s="272"/>
      <c r="H1132" s="273"/>
      <c r="I1132" s="272"/>
      <c r="J1132" s="212"/>
    </row>
    <row r="1133" spans="1:10" x14ac:dyDescent="0.2">
      <c r="A1133" s="268" t="s">
        <v>66</v>
      </c>
      <c r="B1133" s="269" t="str">
        <f>B23</f>
        <v>* Ulica: Zatonska - odvojak 15 (oznaka ZAT-O15)</v>
      </c>
      <c r="C1133" s="270" t="s">
        <v>0</v>
      </c>
      <c r="D1133" s="271">
        <f>'ULAZNI PODACI'!F12</f>
        <v>0</v>
      </c>
      <c r="E1133" s="272"/>
      <c r="F1133" s="273"/>
      <c r="G1133" s="272"/>
      <c r="H1133" s="273"/>
      <c r="I1133" s="272"/>
      <c r="J1133" s="212"/>
    </row>
    <row r="1134" spans="1:10" x14ac:dyDescent="0.2">
      <c r="A1134" s="268" t="s">
        <v>67</v>
      </c>
      <c r="B1134" s="269" t="str">
        <f>B24</f>
        <v>* Ulica: Zatonska - odvojak 16 (oznaka ZAT-O16)</v>
      </c>
      <c r="C1134" s="270" t="s">
        <v>0</v>
      </c>
      <c r="D1134" s="271">
        <f>'ULAZNI PODACI'!F13</f>
        <v>0</v>
      </c>
      <c r="E1134" s="272"/>
      <c r="F1134" s="273"/>
      <c r="G1134" s="272"/>
      <c r="H1134" s="273"/>
      <c r="I1134" s="272"/>
      <c r="J1134" s="212"/>
    </row>
    <row r="1135" spans="1:10" x14ac:dyDescent="0.2">
      <c r="A1135" s="268" t="s">
        <v>5</v>
      </c>
      <c r="B1135" s="269" t="str">
        <f>B25</f>
        <v>* Ulica: Ante Starčevića i Lička - odvojci (oznaka POL)</v>
      </c>
      <c r="C1135" s="270" t="s">
        <v>0</v>
      </c>
      <c r="D1135" s="271">
        <f>'ULAZNI PODACI'!F14</f>
        <v>0</v>
      </c>
      <c r="E1135" s="272"/>
      <c r="F1135" s="273"/>
      <c r="G1135" s="272"/>
      <c r="H1135" s="273"/>
      <c r="I1135" s="272"/>
      <c r="J1135" s="212"/>
    </row>
    <row r="1136" spans="1:10" x14ac:dyDescent="0.2">
      <c r="A1136" s="268" t="s">
        <v>68</v>
      </c>
      <c r="B1136" s="269" t="str">
        <f>B26</f>
        <v>* Ulica: Prve primorske čete - odvojak (oznaka PPČ)</v>
      </c>
      <c r="C1136" s="270" t="s">
        <v>0</v>
      </c>
      <c r="D1136" s="271">
        <f>'ULAZNI PODACI'!F15</f>
        <v>0</v>
      </c>
      <c r="E1136" s="272"/>
      <c r="F1136" s="273"/>
      <c r="G1136" s="272"/>
      <c r="H1136" s="273"/>
      <c r="I1136" s="272"/>
      <c r="J1136" s="212"/>
    </row>
    <row r="1137" spans="1:10" x14ac:dyDescent="0.2">
      <c r="A1137" s="268" t="s">
        <v>69</v>
      </c>
      <c r="B1137" s="269" t="str">
        <f>B27</f>
        <v>* Ulica: Ruđera Boškovića - odvojak 1 (oznaka RB-O1)</v>
      </c>
      <c r="C1137" s="270" t="s">
        <v>0</v>
      </c>
      <c r="D1137" s="271">
        <f>'ULAZNI PODACI'!F16</f>
        <v>0</v>
      </c>
      <c r="E1137" s="272"/>
      <c r="F1137" s="273"/>
      <c r="G1137" s="272"/>
      <c r="H1137" s="273"/>
      <c r="I1137" s="272"/>
      <c r="J1137" s="212"/>
    </row>
    <row r="1138" spans="1:10" x14ac:dyDescent="0.2">
      <c r="A1138" s="268" t="s">
        <v>70</v>
      </c>
      <c r="B1138" s="269" t="str">
        <f>B28</f>
        <v>* Ulica: Ruđera Boškovića - odvojak 2 (oznaka RB-O2)</v>
      </c>
      <c r="C1138" s="270" t="s">
        <v>0</v>
      </c>
      <c r="D1138" s="271">
        <f>'ULAZNI PODACI'!F17</f>
        <v>0</v>
      </c>
      <c r="E1138" s="272"/>
      <c r="F1138" s="273"/>
      <c r="G1138" s="272"/>
      <c r="H1138" s="273"/>
      <c r="I1138" s="272"/>
      <c r="J1138" s="212"/>
    </row>
    <row r="1139" spans="1:10" x14ac:dyDescent="0.2">
      <c r="A1139" s="268" t="s">
        <v>71</v>
      </c>
      <c r="B1139" s="269" t="str">
        <f>B29</f>
        <v>* Ulica: Ljudevita Gaja (oznaka LJG)</v>
      </c>
      <c r="C1139" s="270" t="s">
        <v>0</v>
      </c>
      <c r="D1139" s="271">
        <f>'ULAZNI PODACI'!F18</f>
        <v>0</v>
      </c>
      <c r="E1139" s="272"/>
      <c r="F1139" s="273"/>
      <c r="G1139" s="272"/>
      <c r="H1139" s="273"/>
      <c r="I1139" s="272"/>
      <c r="J1139" s="212"/>
    </row>
    <row r="1140" spans="1:10" x14ac:dyDescent="0.2">
      <c r="A1140" s="268" t="s">
        <v>228</v>
      </c>
      <c r="B1140" s="269" t="str">
        <f>B30</f>
        <v>* Ulica: J.Š. Akabe - odvojak (oznaka JŠA-O)</v>
      </c>
      <c r="C1140" s="270" t="s">
        <v>0</v>
      </c>
      <c r="D1140" s="271">
        <f>'ULAZNI PODACI'!F19</f>
        <v>0</v>
      </c>
      <c r="E1140" s="272"/>
      <c r="F1140" s="273"/>
      <c r="G1140" s="272"/>
      <c r="H1140" s="273"/>
      <c r="I1140" s="272"/>
      <c r="J1140" s="212"/>
    </row>
    <row r="1141" spans="1:10" x14ac:dyDescent="0.2">
      <c r="A1141" s="268" t="s">
        <v>229</v>
      </c>
      <c r="B1141" s="269" t="str">
        <f>B31</f>
        <v>* Ulica: Miroslava Krleže - odvojak (oznaka MK-O)</v>
      </c>
      <c r="C1141" s="270" t="s">
        <v>0</v>
      </c>
      <c r="D1141" s="271">
        <f>'ULAZNI PODACI'!F20</f>
        <v>0</v>
      </c>
      <c r="E1141" s="272"/>
      <c r="F1141" s="273"/>
      <c r="G1141" s="272"/>
      <c r="H1141" s="273"/>
      <c r="I1141" s="272"/>
      <c r="J1141" s="212"/>
    </row>
    <row r="1142" spans="1:10" x14ac:dyDescent="0.2">
      <c r="A1142" s="268" t="s">
        <v>230</v>
      </c>
      <c r="B1142" s="269" t="str">
        <f>B32</f>
        <v>* Ulica: Lička - odvojak (oznaka LIČ-O)</v>
      </c>
      <c r="C1142" s="270" t="s">
        <v>0</v>
      </c>
      <c r="D1142" s="271">
        <f>'ULAZNI PODACI'!F21</f>
        <v>0</v>
      </c>
      <c r="E1142" s="272"/>
      <c r="F1142" s="273"/>
      <c r="G1142" s="272"/>
      <c r="H1142" s="273"/>
      <c r="I1142" s="272"/>
      <c r="J1142" s="212"/>
    </row>
    <row r="1143" spans="1:10" x14ac:dyDescent="0.2">
      <c r="A1143" s="268" t="s">
        <v>267</v>
      </c>
      <c r="B1143" s="269" t="str">
        <f>B33</f>
        <v>* Ulica: Obrove - odvojak (oznaka OBR-O)</v>
      </c>
      <c r="C1143" s="270" t="s">
        <v>0</v>
      </c>
      <c r="D1143" s="271">
        <f>'ULAZNI PODACI'!F22</f>
        <v>0</v>
      </c>
      <c r="E1143" s="272"/>
      <c r="F1143" s="273"/>
      <c r="G1143" s="272"/>
      <c r="H1143" s="273"/>
      <c r="I1143" s="272"/>
      <c r="J1143" s="212"/>
    </row>
    <row r="1144" spans="1:10" x14ac:dyDescent="0.2">
      <c r="A1144" s="268" t="s">
        <v>292</v>
      </c>
      <c r="B1144" s="269" t="str">
        <f>B34</f>
        <v>* Ulica: ostalo, raskrižja (oznaka OST)</v>
      </c>
      <c r="C1144" s="270" t="s">
        <v>0</v>
      </c>
      <c r="D1144" s="271">
        <f>'ULAZNI PODACI'!F23</f>
        <v>2</v>
      </c>
      <c r="E1144" s="272"/>
      <c r="F1144" s="273"/>
      <c r="G1144" s="272"/>
      <c r="H1144" s="273"/>
      <c r="I1144" s="272"/>
      <c r="J1144" s="212"/>
    </row>
    <row r="1145" spans="1:10" x14ac:dyDescent="0.2">
      <c r="A1145" s="319"/>
      <c r="B1145" s="333"/>
      <c r="C1145" s="325"/>
      <c r="D1145" s="325"/>
      <c r="E1145" s="326"/>
      <c r="J1145" s="212"/>
    </row>
    <row r="1146" spans="1:10" x14ac:dyDescent="0.2">
      <c r="A1146" s="319"/>
      <c r="B1146" s="333"/>
      <c r="C1146" s="325"/>
      <c r="D1146" s="325"/>
      <c r="E1146" s="326"/>
      <c r="J1146" s="212"/>
    </row>
    <row r="1147" spans="1:10" ht="127.5" x14ac:dyDescent="0.2">
      <c r="A1147" s="319" t="s">
        <v>30</v>
      </c>
      <c r="B1147" s="321" t="s">
        <v>98</v>
      </c>
      <c r="C1147" s="322" t="s">
        <v>0</v>
      </c>
      <c r="D1147" s="265">
        <f>SUM(D1148:D1165)</f>
        <v>84</v>
      </c>
      <c r="E1147" s="266"/>
      <c r="F1147" s="267"/>
      <c r="G1147" s="267"/>
      <c r="H1147" s="267"/>
      <c r="I1147" s="266"/>
      <c r="J1147" s="212"/>
    </row>
    <row r="1148" spans="1:10" x14ac:dyDescent="0.2">
      <c r="A1148" s="268" t="s">
        <v>60</v>
      </c>
      <c r="B1148" s="269" t="str">
        <f>B17</f>
        <v>* Ulica: Zatonska - odvojak 9 (oznaka ZAT-O9)</v>
      </c>
      <c r="C1148" s="270" t="s">
        <v>0</v>
      </c>
      <c r="D1148" s="271">
        <f>SUM('ULAZNI PODACI'!G6:H6)</f>
        <v>8</v>
      </c>
      <c r="E1148" s="272"/>
      <c r="F1148" s="273"/>
      <c r="G1148" s="272"/>
      <c r="H1148" s="273"/>
      <c r="I1148" s="272"/>
      <c r="J1148" s="212"/>
    </row>
    <row r="1149" spans="1:10" x14ac:dyDescent="0.2">
      <c r="A1149" s="268" t="s">
        <v>61</v>
      </c>
      <c r="B1149" s="269" t="str">
        <f>B18</f>
        <v>* Ulica: Zatonska - odvojak 10 (oznaka ZAT-O10)</v>
      </c>
      <c r="C1149" s="270" t="s">
        <v>0</v>
      </c>
      <c r="D1149" s="271">
        <f>SUM('ULAZNI PODACI'!G7:H7)</f>
        <v>10</v>
      </c>
      <c r="E1149" s="272"/>
      <c r="F1149" s="273"/>
      <c r="G1149" s="272"/>
      <c r="H1149" s="273"/>
      <c r="I1149" s="272"/>
      <c r="J1149" s="212"/>
    </row>
    <row r="1150" spans="1:10" x14ac:dyDescent="0.2">
      <c r="A1150" s="268" t="s">
        <v>62</v>
      </c>
      <c r="B1150" s="269" t="str">
        <f>B19</f>
        <v>* Ulica: Zatonska - odvojak 11 (oznaka ZAT-O11)</v>
      </c>
      <c r="C1150" s="270" t="s">
        <v>0</v>
      </c>
      <c r="D1150" s="271">
        <f>SUM('ULAZNI PODACI'!G8:H8)</f>
        <v>3</v>
      </c>
      <c r="E1150" s="272"/>
      <c r="F1150" s="273"/>
      <c r="G1150" s="272"/>
      <c r="H1150" s="273"/>
      <c r="I1150" s="272"/>
      <c r="J1150" s="212"/>
    </row>
    <row r="1151" spans="1:10" x14ac:dyDescent="0.2">
      <c r="A1151" s="268" t="s">
        <v>63</v>
      </c>
      <c r="B1151" s="269" t="str">
        <f>B20</f>
        <v>* Ulica: Zatonska - odvojak 12 (oznaka ZAT-O12)</v>
      </c>
      <c r="C1151" s="270" t="s">
        <v>0</v>
      </c>
      <c r="D1151" s="271">
        <f>SUM('ULAZNI PODACI'!G9:H9)</f>
        <v>4</v>
      </c>
      <c r="E1151" s="272"/>
      <c r="F1151" s="273"/>
      <c r="G1151" s="272"/>
      <c r="H1151" s="273"/>
      <c r="I1151" s="272"/>
      <c r="J1151" s="212"/>
    </row>
    <row r="1152" spans="1:10" x14ac:dyDescent="0.2">
      <c r="A1152" s="268" t="s">
        <v>64</v>
      </c>
      <c r="B1152" s="269" t="str">
        <f>B21</f>
        <v>* Ulica: Zatonska - odvojak 13 (oznaka ZAT-O13)</v>
      </c>
      <c r="C1152" s="270" t="s">
        <v>0</v>
      </c>
      <c r="D1152" s="271">
        <f>SUM('ULAZNI PODACI'!G10:H10)</f>
        <v>3</v>
      </c>
      <c r="E1152" s="272"/>
      <c r="F1152" s="273"/>
      <c r="G1152" s="272"/>
      <c r="H1152" s="273"/>
      <c r="I1152" s="272"/>
      <c r="J1152" s="212"/>
    </row>
    <row r="1153" spans="1:10" x14ac:dyDescent="0.2">
      <c r="A1153" s="268" t="s">
        <v>65</v>
      </c>
      <c r="B1153" s="269" t="str">
        <f>B22</f>
        <v>* Ulica: Zatonska - odvojak 14 (oznaka ZAT-O14)</v>
      </c>
      <c r="C1153" s="270" t="s">
        <v>0</v>
      </c>
      <c r="D1153" s="271">
        <f>SUM('ULAZNI PODACI'!G11:H11)</f>
        <v>4</v>
      </c>
      <c r="E1153" s="272"/>
      <c r="F1153" s="273"/>
      <c r="G1153" s="272"/>
      <c r="H1153" s="273"/>
      <c r="I1153" s="272"/>
      <c r="J1153" s="212"/>
    </row>
    <row r="1154" spans="1:10" x14ac:dyDescent="0.2">
      <c r="A1154" s="268" t="s">
        <v>66</v>
      </c>
      <c r="B1154" s="269" t="str">
        <f>B23</f>
        <v>* Ulica: Zatonska - odvojak 15 (oznaka ZAT-O15)</v>
      </c>
      <c r="C1154" s="270" t="s">
        <v>0</v>
      </c>
      <c r="D1154" s="271">
        <f>SUM('ULAZNI PODACI'!G12:H12)</f>
        <v>5</v>
      </c>
      <c r="E1154" s="272"/>
      <c r="F1154" s="273"/>
      <c r="G1154" s="272"/>
      <c r="H1154" s="273"/>
      <c r="I1154" s="272"/>
      <c r="J1154" s="212"/>
    </row>
    <row r="1155" spans="1:10" x14ac:dyDescent="0.2">
      <c r="A1155" s="268" t="s">
        <v>67</v>
      </c>
      <c r="B1155" s="269" t="str">
        <f>B24</f>
        <v>* Ulica: Zatonska - odvojak 16 (oznaka ZAT-O16)</v>
      </c>
      <c r="C1155" s="270" t="s">
        <v>0</v>
      </c>
      <c r="D1155" s="271">
        <f>SUM('ULAZNI PODACI'!G13:H13)</f>
        <v>11</v>
      </c>
      <c r="E1155" s="272"/>
      <c r="F1155" s="273"/>
      <c r="G1155" s="272"/>
      <c r="H1155" s="273"/>
      <c r="I1155" s="272"/>
      <c r="J1155" s="212"/>
    </row>
    <row r="1156" spans="1:10" x14ac:dyDescent="0.2">
      <c r="A1156" s="268" t="s">
        <v>5</v>
      </c>
      <c r="B1156" s="269" t="str">
        <f>B25</f>
        <v>* Ulica: Ante Starčevića i Lička - odvojci (oznaka POL)</v>
      </c>
      <c r="C1156" s="270" t="s">
        <v>0</v>
      </c>
      <c r="D1156" s="271">
        <f>SUM('ULAZNI PODACI'!G14:H14)</f>
        <v>16</v>
      </c>
      <c r="E1156" s="272"/>
      <c r="F1156" s="273"/>
      <c r="G1156" s="272"/>
      <c r="H1156" s="273"/>
      <c r="I1156" s="272"/>
      <c r="J1156" s="212"/>
    </row>
    <row r="1157" spans="1:10" x14ac:dyDescent="0.2">
      <c r="A1157" s="268" t="s">
        <v>68</v>
      </c>
      <c r="B1157" s="269" t="str">
        <f>B26</f>
        <v>* Ulica: Prve primorske čete - odvojak (oznaka PPČ)</v>
      </c>
      <c r="C1157" s="270" t="s">
        <v>0</v>
      </c>
      <c r="D1157" s="271">
        <f>SUM('ULAZNI PODACI'!G15:H15)</f>
        <v>6</v>
      </c>
      <c r="E1157" s="272"/>
      <c r="F1157" s="273"/>
      <c r="G1157" s="272"/>
      <c r="H1157" s="273"/>
      <c r="I1157" s="272"/>
      <c r="J1157" s="212"/>
    </row>
    <row r="1158" spans="1:10" x14ac:dyDescent="0.2">
      <c r="A1158" s="268" t="s">
        <v>69</v>
      </c>
      <c r="B1158" s="269" t="str">
        <f>B27</f>
        <v>* Ulica: Ruđera Boškovića - odvojak 1 (oznaka RB-O1)</v>
      </c>
      <c r="C1158" s="270" t="s">
        <v>0</v>
      </c>
      <c r="D1158" s="271">
        <f>SUM('ULAZNI PODACI'!G16:H16)</f>
        <v>3</v>
      </c>
      <c r="E1158" s="272"/>
      <c r="F1158" s="273"/>
      <c r="G1158" s="272"/>
      <c r="H1158" s="273"/>
      <c r="I1158" s="272"/>
      <c r="J1158" s="212"/>
    </row>
    <row r="1159" spans="1:10" x14ac:dyDescent="0.2">
      <c r="A1159" s="268" t="s">
        <v>70</v>
      </c>
      <c r="B1159" s="269" t="str">
        <f>B28</f>
        <v>* Ulica: Ruđera Boškovića - odvojak 2 (oznaka RB-O2)</v>
      </c>
      <c r="C1159" s="270" t="s">
        <v>0</v>
      </c>
      <c r="D1159" s="271">
        <f>SUM('ULAZNI PODACI'!G17:H17)</f>
        <v>3</v>
      </c>
      <c r="E1159" s="272"/>
      <c r="F1159" s="273"/>
      <c r="G1159" s="272"/>
      <c r="H1159" s="273"/>
      <c r="I1159" s="272"/>
      <c r="J1159" s="212"/>
    </row>
    <row r="1160" spans="1:10" x14ac:dyDescent="0.2">
      <c r="A1160" s="268" t="s">
        <v>71</v>
      </c>
      <c r="B1160" s="269" t="str">
        <f>B29</f>
        <v>* Ulica: Ljudevita Gaja (oznaka LJG)</v>
      </c>
      <c r="C1160" s="270" t="s">
        <v>0</v>
      </c>
      <c r="D1160" s="271">
        <v>0</v>
      </c>
      <c r="E1160" s="272"/>
      <c r="F1160" s="273"/>
      <c r="G1160" s="272"/>
      <c r="H1160" s="273"/>
      <c r="I1160" s="272"/>
      <c r="J1160" s="212"/>
    </row>
    <row r="1161" spans="1:10" x14ac:dyDescent="0.2">
      <c r="A1161" s="268" t="s">
        <v>228</v>
      </c>
      <c r="B1161" s="269" t="str">
        <f>B30</f>
        <v>* Ulica: J.Š. Akabe - odvojak (oznaka JŠA-O)</v>
      </c>
      <c r="C1161" s="270" t="s">
        <v>0</v>
      </c>
      <c r="D1161" s="271">
        <f>SUM('ULAZNI PODACI'!G19:H19)</f>
        <v>0</v>
      </c>
      <c r="E1161" s="272"/>
      <c r="F1161" s="273"/>
      <c r="G1161" s="272"/>
      <c r="H1161" s="273"/>
      <c r="I1161" s="272"/>
      <c r="J1161" s="212"/>
    </row>
    <row r="1162" spans="1:10" x14ac:dyDescent="0.2">
      <c r="A1162" s="268" t="s">
        <v>229</v>
      </c>
      <c r="B1162" s="269" t="str">
        <f>B31</f>
        <v>* Ulica: Miroslava Krleže - odvojak (oznaka MK-O)</v>
      </c>
      <c r="C1162" s="270" t="s">
        <v>0</v>
      </c>
      <c r="D1162" s="271">
        <f>SUM('ULAZNI PODACI'!G20:H20)</f>
        <v>7</v>
      </c>
      <c r="E1162" s="272"/>
      <c r="F1162" s="273"/>
      <c r="G1162" s="272"/>
      <c r="H1162" s="273"/>
      <c r="I1162" s="272"/>
      <c r="J1162" s="212"/>
    </row>
    <row r="1163" spans="1:10" x14ac:dyDescent="0.2">
      <c r="A1163" s="268" t="s">
        <v>230</v>
      </c>
      <c r="B1163" s="269" t="str">
        <f>B32</f>
        <v>* Ulica: Lička - odvojak (oznaka LIČ-O)</v>
      </c>
      <c r="C1163" s="270" t="s">
        <v>0</v>
      </c>
      <c r="D1163" s="271">
        <f>SUM('ULAZNI PODACI'!G21:H21)</f>
        <v>0</v>
      </c>
      <c r="E1163" s="272"/>
      <c r="F1163" s="273"/>
      <c r="G1163" s="272"/>
      <c r="H1163" s="273"/>
      <c r="I1163" s="272"/>
      <c r="J1163" s="212"/>
    </row>
    <row r="1164" spans="1:10" x14ac:dyDescent="0.2">
      <c r="A1164" s="268" t="s">
        <v>267</v>
      </c>
      <c r="B1164" s="269" t="str">
        <f>B33</f>
        <v>* Ulica: Obrove - odvojak (oznaka OBR-O)</v>
      </c>
      <c r="C1164" s="270" t="s">
        <v>0</v>
      </c>
      <c r="D1164" s="271">
        <f>SUM('ULAZNI PODACI'!G22:H22)</f>
        <v>0</v>
      </c>
      <c r="E1164" s="272"/>
      <c r="F1164" s="273"/>
      <c r="G1164" s="272"/>
      <c r="H1164" s="273"/>
      <c r="I1164" s="272"/>
      <c r="J1164" s="212"/>
    </row>
    <row r="1165" spans="1:10" x14ac:dyDescent="0.2">
      <c r="A1165" s="268" t="s">
        <v>292</v>
      </c>
      <c r="B1165" s="269" t="str">
        <f>B34</f>
        <v>* Ulica: ostalo, raskrižja (oznaka OST)</v>
      </c>
      <c r="C1165" s="270" t="s">
        <v>0</v>
      </c>
      <c r="D1165" s="271">
        <f>SUM('ULAZNI PODACI'!G23:H23)</f>
        <v>1</v>
      </c>
      <c r="E1165" s="272"/>
      <c r="F1165" s="273"/>
      <c r="G1165" s="272"/>
      <c r="H1165" s="273"/>
      <c r="I1165" s="272"/>
      <c r="J1165" s="212"/>
    </row>
    <row r="1166" spans="1:10" x14ac:dyDescent="0.2">
      <c r="A1166" s="319"/>
      <c r="B1166" s="333"/>
      <c r="C1166" s="325"/>
      <c r="D1166" s="325"/>
      <c r="E1166" s="326"/>
      <c r="J1166" s="212"/>
    </row>
    <row r="1167" spans="1:10" x14ac:dyDescent="0.2">
      <c r="A1167" s="319"/>
      <c r="B1167" s="333"/>
      <c r="C1167" s="325"/>
      <c r="D1167" s="325"/>
      <c r="E1167" s="326"/>
      <c r="J1167" s="212"/>
    </row>
    <row r="1168" spans="1:10" ht="127.5" x14ac:dyDescent="0.2">
      <c r="A1168" s="319" t="s">
        <v>31</v>
      </c>
      <c r="B1168" s="321" t="s">
        <v>310</v>
      </c>
      <c r="C1168" s="322" t="s">
        <v>0</v>
      </c>
      <c r="D1168" s="265">
        <f>SUM(D1169:D1186)</f>
        <v>2</v>
      </c>
      <c r="E1168" s="266"/>
      <c r="F1168" s="267"/>
      <c r="G1168" s="267"/>
      <c r="H1168" s="267"/>
      <c r="I1168" s="266"/>
      <c r="J1168" s="212"/>
    </row>
    <row r="1169" spans="1:10" x14ac:dyDescent="0.2">
      <c r="A1169" s="268" t="s">
        <v>60</v>
      </c>
      <c r="B1169" s="269" t="str">
        <f>B17</f>
        <v>* Ulica: Zatonska - odvojak 9 (oznaka ZAT-O9)</v>
      </c>
      <c r="C1169" s="270" t="s">
        <v>0</v>
      </c>
      <c r="D1169" s="271">
        <f>'ULAZNI PODACI'!F6</f>
        <v>0</v>
      </c>
      <c r="E1169" s="272"/>
      <c r="F1169" s="273"/>
      <c r="G1169" s="272"/>
      <c r="H1169" s="273"/>
      <c r="I1169" s="272"/>
      <c r="J1169" s="212"/>
    </row>
    <row r="1170" spans="1:10" x14ac:dyDescent="0.2">
      <c r="A1170" s="268" t="s">
        <v>61</v>
      </c>
      <c r="B1170" s="269" t="str">
        <f>B18</f>
        <v>* Ulica: Zatonska - odvojak 10 (oznaka ZAT-O10)</v>
      </c>
      <c r="C1170" s="270" t="s">
        <v>0</v>
      </c>
      <c r="D1170" s="271">
        <f>'ULAZNI PODACI'!F7</f>
        <v>0</v>
      </c>
      <c r="E1170" s="272"/>
      <c r="F1170" s="273"/>
      <c r="G1170" s="272"/>
      <c r="H1170" s="273"/>
      <c r="I1170" s="272"/>
      <c r="J1170" s="212"/>
    </row>
    <row r="1171" spans="1:10" x14ac:dyDescent="0.2">
      <c r="A1171" s="268" t="s">
        <v>62</v>
      </c>
      <c r="B1171" s="269" t="str">
        <f>B19</f>
        <v>* Ulica: Zatonska - odvojak 11 (oznaka ZAT-O11)</v>
      </c>
      <c r="C1171" s="270" t="s">
        <v>0</v>
      </c>
      <c r="D1171" s="271">
        <f>'ULAZNI PODACI'!F8</f>
        <v>0</v>
      </c>
      <c r="E1171" s="272"/>
      <c r="F1171" s="273"/>
      <c r="G1171" s="272"/>
      <c r="H1171" s="273"/>
      <c r="I1171" s="272"/>
      <c r="J1171" s="212"/>
    </row>
    <row r="1172" spans="1:10" x14ac:dyDescent="0.2">
      <c r="A1172" s="268" t="s">
        <v>63</v>
      </c>
      <c r="B1172" s="269" t="str">
        <f>B20</f>
        <v>* Ulica: Zatonska - odvojak 12 (oznaka ZAT-O12)</v>
      </c>
      <c r="C1172" s="270" t="s">
        <v>0</v>
      </c>
      <c r="D1172" s="271">
        <f>'ULAZNI PODACI'!F9</f>
        <v>0</v>
      </c>
      <c r="E1172" s="272"/>
      <c r="F1172" s="273"/>
      <c r="G1172" s="272"/>
      <c r="H1172" s="273"/>
      <c r="I1172" s="272"/>
      <c r="J1172" s="212"/>
    </row>
    <row r="1173" spans="1:10" x14ac:dyDescent="0.2">
      <c r="A1173" s="268" t="s">
        <v>64</v>
      </c>
      <c r="B1173" s="269" t="str">
        <f>B21</f>
        <v>* Ulica: Zatonska - odvojak 13 (oznaka ZAT-O13)</v>
      </c>
      <c r="C1173" s="270" t="s">
        <v>0</v>
      </c>
      <c r="D1173" s="271">
        <f>'ULAZNI PODACI'!F10</f>
        <v>0</v>
      </c>
      <c r="E1173" s="272"/>
      <c r="F1173" s="273"/>
      <c r="G1173" s="272"/>
      <c r="H1173" s="273"/>
      <c r="I1173" s="272"/>
      <c r="J1173" s="212"/>
    </row>
    <row r="1174" spans="1:10" x14ac:dyDescent="0.2">
      <c r="A1174" s="268" t="s">
        <v>65</v>
      </c>
      <c r="B1174" s="269" t="str">
        <f>B22</f>
        <v>* Ulica: Zatonska - odvojak 14 (oznaka ZAT-O14)</v>
      </c>
      <c r="C1174" s="270" t="s">
        <v>0</v>
      </c>
      <c r="D1174" s="271">
        <f>'ULAZNI PODACI'!F11</f>
        <v>0</v>
      </c>
      <c r="E1174" s="272"/>
      <c r="F1174" s="273"/>
      <c r="G1174" s="272"/>
      <c r="H1174" s="273"/>
      <c r="I1174" s="272"/>
      <c r="J1174" s="212"/>
    </row>
    <row r="1175" spans="1:10" x14ac:dyDescent="0.2">
      <c r="A1175" s="268" t="s">
        <v>66</v>
      </c>
      <c r="B1175" s="269" t="str">
        <f>B23</f>
        <v>* Ulica: Zatonska - odvojak 15 (oznaka ZAT-O15)</v>
      </c>
      <c r="C1175" s="270" t="s">
        <v>0</v>
      </c>
      <c r="D1175" s="271">
        <f>'ULAZNI PODACI'!F12</f>
        <v>0</v>
      </c>
      <c r="E1175" s="272"/>
      <c r="F1175" s="273"/>
      <c r="G1175" s="272"/>
      <c r="H1175" s="273"/>
      <c r="I1175" s="272"/>
      <c r="J1175" s="212"/>
    </row>
    <row r="1176" spans="1:10" x14ac:dyDescent="0.2">
      <c r="A1176" s="268" t="s">
        <v>67</v>
      </c>
      <c r="B1176" s="269" t="str">
        <f>B24</f>
        <v>* Ulica: Zatonska - odvojak 16 (oznaka ZAT-O16)</v>
      </c>
      <c r="C1176" s="270" t="s">
        <v>0</v>
      </c>
      <c r="D1176" s="271">
        <f>'ULAZNI PODACI'!F13</f>
        <v>0</v>
      </c>
      <c r="E1176" s="272"/>
      <c r="F1176" s="273"/>
      <c r="G1176" s="272"/>
      <c r="H1176" s="273"/>
      <c r="I1176" s="272"/>
      <c r="J1176" s="212"/>
    </row>
    <row r="1177" spans="1:10" x14ac:dyDescent="0.2">
      <c r="A1177" s="268" t="s">
        <v>5</v>
      </c>
      <c r="B1177" s="269" t="str">
        <f>B25</f>
        <v>* Ulica: Ante Starčevića i Lička - odvojci (oznaka POL)</v>
      </c>
      <c r="C1177" s="270" t="s">
        <v>0</v>
      </c>
      <c r="D1177" s="271">
        <f>'ULAZNI PODACI'!F14</f>
        <v>0</v>
      </c>
      <c r="E1177" s="272"/>
      <c r="F1177" s="273"/>
      <c r="G1177" s="272"/>
      <c r="H1177" s="273"/>
      <c r="I1177" s="272"/>
      <c r="J1177" s="212"/>
    </row>
    <row r="1178" spans="1:10" x14ac:dyDescent="0.2">
      <c r="A1178" s="268" t="s">
        <v>68</v>
      </c>
      <c r="B1178" s="269" t="str">
        <f>B26</f>
        <v>* Ulica: Prve primorske čete - odvojak (oznaka PPČ)</v>
      </c>
      <c r="C1178" s="270" t="s">
        <v>0</v>
      </c>
      <c r="D1178" s="271">
        <f>'ULAZNI PODACI'!F15</f>
        <v>0</v>
      </c>
      <c r="E1178" s="272"/>
      <c r="F1178" s="273"/>
      <c r="G1178" s="272"/>
      <c r="H1178" s="273"/>
      <c r="I1178" s="272"/>
      <c r="J1178" s="212"/>
    </row>
    <row r="1179" spans="1:10" x14ac:dyDescent="0.2">
      <c r="A1179" s="268" t="s">
        <v>69</v>
      </c>
      <c r="B1179" s="269" t="str">
        <f>B27</f>
        <v>* Ulica: Ruđera Boškovića - odvojak 1 (oznaka RB-O1)</v>
      </c>
      <c r="C1179" s="270" t="s">
        <v>0</v>
      </c>
      <c r="D1179" s="271">
        <f>'ULAZNI PODACI'!F16</f>
        <v>0</v>
      </c>
      <c r="E1179" s="272"/>
      <c r="F1179" s="273"/>
      <c r="G1179" s="272"/>
      <c r="H1179" s="273"/>
      <c r="I1179" s="272"/>
      <c r="J1179" s="212"/>
    </row>
    <row r="1180" spans="1:10" x14ac:dyDescent="0.2">
      <c r="A1180" s="268" t="s">
        <v>70</v>
      </c>
      <c r="B1180" s="269" t="str">
        <f>B28</f>
        <v>* Ulica: Ruđera Boškovića - odvojak 2 (oznaka RB-O2)</v>
      </c>
      <c r="C1180" s="270" t="s">
        <v>0</v>
      </c>
      <c r="D1180" s="271">
        <f>'ULAZNI PODACI'!F17</f>
        <v>0</v>
      </c>
      <c r="E1180" s="272"/>
      <c r="F1180" s="273"/>
      <c r="G1180" s="272"/>
      <c r="H1180" s="273"/>
      <c r="I1180" s="272"/>
      <c r="J1180" s="212"/>
    </row>
    <row r="1181" spans="1:10" x14ac:dyDescent="0.2">
      <c r="A1181" s="268" t="s">
        <v>71</v>
      </c>
      <c r="B1181" s="269" t="str">
        <f>B29</f>
        <v>* Ulica: Ljudevita Gaja (oznaka LJG)</v>
      </c>
      <c r="C1181" s="270" t="s">
        <v>0</v>
      </c>
      <c r="D1181" s="271">
        <f>'ULAZNI PODACI'!F18</f>
        <v>0</v>
      </c>
      <c r="E1181" s="272"/>
      <c r="F1181" s="273"/>
      <c r="G1181" s="272"/>
      <c r="H1181" s="273"/>
      <c r="I1181" s="272"/>
      <c r="J1181" s="212"/>
    </row>
    <row r="1182" spans="1:10" x14ac:dyDescent="0.2">
      <c r="A1182" s="268" t="s">
        <v>228</v>
      </c>
      <c r="B1182" s="269" t="str">
        <f>B30</f>
        <v>* Ulica: J.Š. Akabe - odvojak (oznaka JŠA-O)</v>
      </c>
      <c r="C1182" s="270" t="s">
        <v>0</v>
      </c>
      <c r="D1182" s="271">
        <f>'ULAZNI PODACI'!F19</f>
        <v>0</v>
      </c>
      <c r="E1182" s="272"/>
      <c r="F1182" s="273"/>
      <c r="G1182" s="272"/>
      <c r="H1182" s="273"/>
      <c r="I1182" s="272"/>
      <c r="J1182" s="212"/>
    </row>
    <row r="1183" spans="1:10" x14ac:dyDescent="0.2">
      <c r="A1183" s="268" t="s">
        <v>229</v>
      </c>
      <c r="B1183" s="269" t="str">
        <f>B31</f>
        <v>* Ulica: Miroslava Krleže - odvojak (oznaka MK-O)</v>
      </c>
      <c r="C1183" s="270" t="s">
        <v>0</v>
      </c>
      <c r="D1183" s="271">
        <f>'ULAZNI PODACI'!F20</f>
        <v>0</v>
      </c>
      <c r="E1183" s="272"/>
      <c r="F1183" s="273"/>
      <c r="G1183" s="272"/>
      <c r="H1183" s="273"/>
      <c r="I1183" s="272"/>
      <c r="J1183" s="212"/>
    </row>
    <row r="1184" spans="1:10" x14ac:dyDescent="0.2">
      <c r="A1184" s="268" t="s">
        <v>230</v>
      </c>
      <c r="B1184" s="269" t="str">
        <f>B32</f>
        <v>* Ulica: Lička - odvojak (oznaka LIČ-O)</v>
      </c>
      <c r="C1184" s="270" t="s">
        <v>0</v>
      </c>
      <c r="D1184" s="271">
        <f>'ULAZNI PODACI'!F21</f>
        <v>0</v>
      </c>
      <c r="E1184" s="272"/>
      <c r="F1184" s="273"/>
      <c r="G1184" s="272"/>
      <c r="H1184" s="273"/>
      <c r="I1184" s="272"/>
      <c r="J1184" s="212"/>
    </row>
    <row r="1185" spans="1:10" x14ac:dyDescent="0.2">
      <c r="A1185" s="268" t="s">
        <v>267</v>
      </c>
      <c r="B1185" s="269" t="str">
        <f>B33</f>
        <v>* Ulica: Obrove - odvojak (oznaka OBR-O)</v>
      </c>
      <c r="C1185" s="270" t="s">
        <v>0</v>
      </c>
      <c r="D1185" s="271">
        <f>'ULAZNI PODACI'!F22</f>
        <v>0</v>
      </c>
      <c r="E1185" s="272"/>
      <c r="F1185" s="273"/>
      <c r="G1185" s="272"/>
      <c r="H1185" s="273"/>
      <c r="I1185" s="272"/>
      <c r="J1185" s="212"/>
    </row>
    <row r="1186" spans="1:10" x14ac:dyDescent="0.2">
      <c r="A1186" s="268" t="s">
        <v>292</v>
      </c>
      <c r="B1186" s="269" t="str">
        <f>B34</f>
        <v>* Ulica: ostalo, raskrižja (oznaka OST)</v>
      </c>
      <c r="C1186" s="270" t="s">
        <v>0</v>
      </c>
      <c r="D1186" s="271">
        <f>'ULAZNI PODACI'!F23</f>
        <v>2</v>
      </c>
      <c r="E1186" s="272"/>
      <c r="F1186" s="273"/>
      <c r="G1186" s="272"/>
      <c r="H1186" s="273"/>
      <c r="I1186" s="272"/>
      <c r="J1186" s="212"/>
    </row>
    <row r="1187" spans="1:10" x14ac:dyDescent="0.2">
      <c r="A1187" s="319"/>
      <c r="B1187" s="333"/>
      <c r="C1187" s="325"/>
      <c r="D1187" s="325"/>
      <c r="E1187" s="326"/>
      <c r="J1187" s="212"/>
    </row>
    <row r="1188" spans="1:10" x14ac:dyDescent="0.2">
      <c r="A1188" s="319"/>
      <c r="B1188" s="333"/>
      <c r="C1188" s="325"/>
      <c r="D1188" s="325"/>
      <c r="E1188" s="326"/>
      <c r="J1188" s="212"/>
    </row>
    <row r="1189" spans="1:10" ht="76.5" customHeight="1" x14ac:dyDescent="0.2">
      <c r="A1189" s="319" t="s">
        <v>54</v>
      </c>
      <c r="B1189" s="321" t="s">
        <v>29</v>
      </c>
      <c r="C1189" s="322" t="s">
        <v>83</v>
      </c>
      <c r="D1189" s="329">
        <f>SUM(D1190:D1207)</f>
        <v>237.60000000000002</v>
      </c>
      <c r="E1189" s="266"/>
      <c r="F1189" s="267"/>
      <c r="G1189" s="267"/>
      <c r="H1189" s="267"/>
      <c r="I1189" s="266"/>
      <c r="J1189" s="212"/>
    </row>
    <row r="1190" spans="1:10" ht="14.25" x14ac:dyDescent="0.2">
      <c r="A1190" s="268" t="s">
        <v>60</v>
      </c>
      <c r="B1190" s="269" t="str">
        <f>B17</f>
        <v>* Ulica: Zatonska - odvojak 9 (oznaka ZAT-O9)</v>
      </c>
      <c r="C1190" s="270" t="s">
        <v>83</v>
      </c>
      <c r="D1190" s="330">
        <f>'ULAZNI PODACI'!L6</f>
        <v>112.2</v>
      </c>
      <c r="E1190" s="272"/>
      <c r="F1190" s="273"/>
      <c r="G1190" s="272"/>
      <c r="H1190" s="273"/>
      <c r="I1190" s="272"/>
      <c r="J1190" s="212"/>
    </row>
    <row r="1191" spans="1:10" ht="14.25" x14ac:dyDescent="0.2">
      <c r="A1191" s="268" t="s">
        <v>61</v>
      </c>
      <c r="B1191" s="269" t="str">
        <f>B18</f>
        <v>* Ulica: Zatonska - odvojak 10 (oznaka ZAT-O10)</v>
      </c>
      <c r="C1191" s="270" t="s">
        <v>83</v>
      </c>
      <c r="D1191" s="330">
        <f>'ULAZNI PODACI'!L7</f>
        <v>0</v>
      </c>
      <c r="E1191" s="272"/>
      <c r="F1191" s="273"/>
      <c r="G1191" s="272"/>
      <c r="H1191" s="273"/>
      <c r="I1191" s="272"/>
      <c r="J1191" s="212"/>
    </row>
    <row r="1192" spans="1:10" ht="14.25" x14ac:dyDescent="0.2">
      <c r="A1192" s="268" t="s">
        <v>62</v>
      </c>
      <c r="B1192" s="269" t="str">
        <f>B19</f>
        <v>* Ulica: Zatonska - odvojak 11 (oznaka ZAT-O11)</v>
      </c>
      <c r="C1192" s="270" t="s">
        <v>83</v>
      </c>
      <c r="D1192" s="330">
        <f>'ULAZNI PODACI'!L8</f>
        <v>0</v>
      </c>
      <c r="E1192" s="272"/>
      <c r="F1192" s="273"/>
      <c r="G1192" s="272"/>
      <c r="H1192" s="273"/>
      <c r="I1192" s="272"/>
      <c r="J1192" s="212"/>
    </row>
    <row r="1193" spans="1:10" ht="14.25" x14ac:dyDescent="0.2">
      <c r="A1193" s="268" t="s">
        <v>63</v>
      </c>
      <c r="B1193" s="269" t="str">
        <f>B20</f>
        <v>* Ulica: Zatonska - odvojak 12 (oznaka ZAT-O12)</v>
      </c>
      <c r="C1193" s="270" t="s">
        <v>83</v>
      </c>
      <c r="D1193" s="330">
        <f>'ULAZNI PODACI'!L9</f>
        <v>0</v>
      </c>
      <c r="E1193" s="272"/>
      <c r="F1193" s="273"/>
      <c r="G1193" s="272"/>
      <c r="H1193" s="273"/>
      <c r="I1193" s="272"/>
      <c r="J1193" s="212"/>
    </row>
    <row r="1194" spans="1:10" ht="14.25" x14ac:dyDescent="0.2">
      <c r="A1194" s="268" t="s">
        <v>64</v>
      </c>
      <c r="B1194" s="269" t="str">
        <f>B21</f>
        <v>* Ulica: Zatonska - odvojak 13 (oznaka ZAT-O13)</v>
      </c>
      <c r="C1194" s="270" t="s">
        <v>83</v>
      </c>
      <c r="D1194" s="330">
        <f>'ULAZNI PODACI'!L10</f>
        <v>9.6</v>
      </c>
      <c r="E1194" s="272"/>
      <c r="F1194" s="273"/>
      <c r="G1194" s="272"/>
      <c r="H1194" s="273"/>
      <c r="I1194" s="272"/>
      <c r="J1194" s="212"/>
    </row>
    <row r="1195" spans="1:10" ht="14.25" x14ac:dyDescent="0.2">
      <c r="A1195" s="268" t="s">
        <v>65</v>
      </c>
      <c r="B1195" s="269" t="str">
        <f>B22</f>
        <v>* Ulica: Zatonska - odvojak 14 (oznaka ZAT-O14)</v>
      </c>
      <c r="C1195" s="270" t="s">
        <v>83</v>
      </c>
      <c r="D1195" s="330">
        <f>'ULAZNI PODACI'!L11</f>
        <v>9.6</v>
      </c>
      <c r="E1195" s="272"/>
      <c r="F1195" s="273"/>
      <c r="G1195" s="272"/>
      <c r="H1195" s="273"/>
      <c r="I1195" s="272"/>
      <c r="J1195" s="212"/>
    </row>
    <row r="1196" spans="1:10" ht="14.25" x14ac:dyDescent="0.2">
      <c r="A1196" s="268" t="s">
        <v>66</v>
      </c>
      <c r="B1196" s="269" t="str">
        <f>B23</f>
        <v>* Ulica: Zatonska - odvojak 15 (oznaka ZAT-O15)</v>
      </c>
      <c r="C1196" s="270" t="s">
        <v>83</v>
      </c>
      <c r="D1196" s="330">
        <f>'ULAZNI PODACI'!L12</f>
        <v>9.6</v>
      </c>
      <c r="E1196" s="272"/>
      <c r="F1196" s="273"/>
      <c r="G1196" s="272"/>
      <c r="H1196" s="273"/>
      <c r="I1196" s="272"/>
      <c r="J1196" s="212"/>
    </row>
    <row r="1197" spans="1:10" ht="14.25" x14ac:dyDescent="0.2">
      <c r="A1197" s="268" t="s">
        <v>67</v>
      </c>
      <c r="B1197" s="269" t="str">
        <f>B24</f>
        <v>* Ulica: Zatonska - odvojak 16 (oznaka ZAT-O16)</v>
      </c>
      <c r="C1197" s="270" t="s">
        <v>83</v>
      </c>
      <c r="D1197" s="330">
        <f>'ULAZNI PODACI'!L13</f>
        <v>0</v>
      </c>
      <c r="E1197" s="272"/>
      <c r="F1197" s="273"/>
      <c r="G1197" s="272"/>
      <c r="H1197" s="273"/>
      <c r="I1197" s="272"/>
      <c r="J1197" s="212"/>
    </row>
    <row r="1198" spans="1:10" ht="14.25" x14ac:dyDescent="0.2">
      <c r="A1198" s="268" t="s">
        <v>5</v>
      </c>
      <c r="B1198" s="269" t="str">
        <f>B25</f>
        <v>* Ulica: Ante Starčevića i Lička - odvojci (oznaka POL)</v>
      </c>
      <c r="C1198" s="270" t="s">
        <v>83</v>
      </c>
      <c r="D1198" s="330">
        <f>'ULAZNI PODACI'!L14</f>
        <v>0</v>
      </c>
      <c r="E1198" s="272"/>
      <c r="F1198" s="273"/>
      <c r="G1198" s="272"/>
      <c r="H1198" s="273"/>
      <c r="I1198" s="272"/>
      <c r="J1198" s="212"/>
    </row>
    <row r="1199" spans="1:10" ht="14.25" x14ac:dyDescent="0.2">
      <c r="A1199" s="268" t="s">
        <v>68</v>
      </c>
      <c r="B1199" s="269" t="str">
        <f>B26</f>
        <v>* Ulica: Prve primorske čete - odvojak (oznaka PPČ)</v>
      </c>
      <c r="C1199" s="270" t="s">
        <v>83</v>
      </c>
      <c r="D1199" s="330">
        <f>'ULAZNI PODACI'!L15</f>
        <v>22.8</v>
      </c>
      <c r="E1199" s="272"/>
      <c r="F1199" s="273"/>
      <c r="G1199" s="272"/>
      <c r="H1199" s="273"/>
      <c r="I1199" s="272"/>
      <c r="J1199" s="212"/>
    </row>
    <row r="1200" spans="1:10" ht="14.25" x14ac:dyDescent="0.2">
      <c r="A1200" s="268" t="s">
        <v>69</v>
      </c>
      <c r="B1200" s="269" t="str">
        <f>B27</f>
        <v>* Ulica: Ruđera Boškovića - odvojak 1 (oznaka RB-O1)</v>
      </c>
      <c r="C1200" s="270" t="s">
        <v>83</v>
      </c>
      <c r="D1200" s="330">
        <f>'ULAZNI PODACI'!L16</f>
        <v>0</v>
      </c>
      <c r="E1200" s="272"/>
      <c r="F1200" s="273"/>
      <c r="G1200" s="272"/>
      <c r="H1200" s="273"/>
      <c r="I1200" s="272"/>
      <c r="J1200" s="212"/>
    </row>
    <row r="1201" spans="1:10" ht="14.25" x14ac:dyDescent="0.2">
      <c r="A1201" s="268" t="s">
        <v>70</v>
      </c>
      <c r="B1201" s="269" t="str">
        <f>B28</f>
        <v>* Ulica: Ruđera Boškovića - odvojak 2 (oznaka RB-O2)</v>
      </c>
      <c r="C1201" s="270" t="s">
        <v>83</v>
      </c>
      <c r="D1201" s="330">
        <f>'ULAZNI PODACI'!L17</f>
        <v>0</v>
      </c>
      <c r="E1201" s="272"/>
      <c r="F1201" s="273"/>
      <c r="G1201" s="272"/>
      <c r="H1201" s="273"/>
      <c r="I1201" s="272"/>
      <c r="J1201" s="212"/>
    </row>
    <row r="1202" spans="1:10" ht="14.25" x14ac:dyDescent="0.2">
      <c r="A1202" s="268" t="s">
        <v>71</v>
      </c>
      <c r="B1202" s="269" t="str">
        <f>B29</f>
        <v>* Ulica: Ljudevita Gaja (oznaka LJG)</v>
      </c>
      <c r="C1202" s="270" t="s">
        <v>83</v>
      </c>
      <c r="D1202" s="330">
        <f>'ULAZNI PODACI'!L18</f>
        <v>0</v>
      </c>
      <c r="E1202" s="272"/>
      <c r="F1202" s="273"/>
      <c r="G1202" s="272"/>
      <c r="H1202" s="273"/>
      <c r="I1202" s="272"/>
      <c r="J1202" s="212"/>
    </row>
    <row r="1203" spans="1:10" ht="14.25" x14ac:dyDescent="0.2">
      <c r="A1203" s="268" t="s">
        <v>228</v>
      </c>
      <c r="B1203" s="269" t="str">
        <f>B30</f>
        <v>* Ulica: J.Š. Akabe - odvojak (oznaka JŠA-O)</v>
      </c>
      <c r="C1203" s="270" t="s">
        <v>83</v>
      </c>
      <c r="D1203" s="330">
        <f>'ULAZNI PODACI'!L19</f>
        <v>0</v>
      </c>
      <c r="E1203" s="272"/>
      <c r="F1203" s="273"/>
      <c r="G1203" s="272"/>
      <c r="H1203" s="273"/>
      <c r="I1203" s="272"/>
      <c r="J1203" s="212"/>
    </row>
    <row r="1204" spans="1:10" ht="14.25" x14ac:dyDescent="0.2">
      <c r="A1204" s="268" t="s">
        <v>229</v>
      </c>
      <c r="B1204" s="269" t="str">
        <f>B31</f>
        <v>* Ulica: Miroslava Krleže - odvojak (oznaka MK-O)</v>
      </c>
      <c r="C1204" s="270" t="s">
        <v>83</v>
      </c>
      <c r="D1204" s="330">
        <f>'ULAZNI PODACI'!L20</f>
        <v>27.6</v>
      </c>
      <c r="E1204" s="272"/>
      <c r="F1204" s="273"/>
      <c r="G1204" s="272"/>
      <c r="H1204" s="273"/>
      <c r="I1204" s="272"/>
      <c r="J1204" s="212"/>
    </row>
    <row r="1205" spans="1:10" ht="14.25" x14ac:dyDescent="0.2">
      <c r="A1205" s="268" t="s">
        <v>230</v>
      </c>
      <c r="B1205" s="269" t="str">
        <f>B32</f>
        <v>* Ulica: Lička - odvojak (oznaka LIČ-O)</v>
      </c>
      <c r="C1205" s="270" t="s">
        <v>83</v>
      </c>
      <c r="D1205" s="330">
        <f>'ULAZNI PODACI'!L21</f>
        <v>3</v>
      </c>
      <c r="E1205" s="272"/>
      <c r="F1205" s="273"/>
      <c r="G1205" s="272"/>
      <c r="H1205" s="273"/>
      <c r="I1205" s="272"/>
      <c r="J1205" s="212"/>
    </row>
    <row r="1206" spans="1:10" ht="14.25" x14ac:dyDescent="0.2">
      <c r="A1206" s="268" t="s">
        <v>267</v>
      </c>
      <c r="B1206" s="269" t="str">
        <f>B33</f>
        <v>* Ulica: Obrove - odvojak (oznaka OBR-O)</v>
      </c>
      <c r="C1206" s="270" t="s">
        <v>83</v>
      </c>
      <c r="D1206" s="330">
        <f>'ULAZNI PODACI'!L22</f>
        <v>0</v>
      </c>
      <c r="E1206" s="272"/>
      <c r="F1206" s="273"/>
      <c r="G1206" s="272"/>
      <c r="H1206" s="273"/>
      <c r="I1206" s="272"/>
      <c r="J1206" s="212"/>
    </row>
    <row r="1207" spans="1:10" ht="14.25" x14ac:dyDescent="0.2">
      <c r="A1207" s="268" t="s">
        <v>292</v>
      </c>
      <c r="B1207" s="269" t="str">
        <f>B34</f>
        <v>* Ulica: ostalo, raskrižja (oznaka OST)</v>
      </c>
      <c r="C1207" s="270" t="s">
        <v>83</v>
      </c>
      <c r="D1207" s="330">
        <f>'ULAZNI PODACI'!L23</f>
        <v>43.2</v>
      </c>
      <c r="E1207" s="272"/>
      <c r="F1207" s="273"/>
      <c r="G1207" s="272"/>
      <c r="H1207" s="273"/>
      <c r="I1207" s="272"/>
      <c r="J1207" s="212"/>
    </row>
    <row r="1208" spans="1:10" x14ac:dyDescent="0.2">
      <c r="A1208" s="319"/>
      <c r="B1208" s="333"/>
      <c r="C1208" s="325"/>
      <c r="D1208" s="325"/>
      <c r="E1208" s="326"/>
      <c r="J1208" s="212"/>
    </row>
    <row r="1209" spans="1:10" x14ac:dyDescent="0.2">
      <c r="A1209" s="319"/>
      <c r="B1209" s="333"/>
      <c r="C1209" s="325"/>
      <c r="D1209" s="325"/>
      <c r="E1209" s="326"/>
      <c r="J1209" s="212"/>
    </row>
    <row r="1210" spans="1:10" ht="65.25" x14ac:dyDescent="0.2">
      <c r="A1210" s="319" t="s">
        <v>56</v>
      </c>
      <c r="B1210" s="321" t="s">
        <v>175</v>
      </c>
      <c r="C1210" s="322" t="s">
        <v>83</v>
      </c>
      <c r="D1210" s="329">
        <f>SUM(D1211:D1228)</f>
        <v>57</v>
      </c>
      <c r="E1210" s="266"/>
      <c r="F1210" s="267"/>
      <c r="G1210" s="267"/>
      <c r="H1210" s="267"/>
      <c r="I1210" s="266"/>
      <c r="J1210" s="212"/>
    </row>
    <row r="1211" spans="1:10" ht="14.25" x14ac:dyDescent="0.2">
      <c r="A1211" s="268" t="s">
        <v>60</v>
      </c>
      <c r="B1211" s="269" t="str">
        <f>B17</f>
        <v>* Ulica: Zatonska - odvojak 9 (oznaka ZAT-O9)</v>
      </c>
      <c r="C1211" s="270" t="s">
        <v>83</v>
      </c>
      <c r="D1211" s="330">
        <f>'ULAZNI PODACI'!M6</f>
        <v>0</v>
      </c>
      <c r="E1211" s="272"/>
      <c r="F1211" s="273"/>
      <c r="G1211" s="272"/>
      <c r="H1211" s="273"/>
      <c r="I1211" s="272"/>
      <c r="J1211" s="212"/>
    </row>
    <row r="1212" spans="1:10" ht="14.25" x14ac:dyDescent="0.2">
      <c r="A1212" s="268" t="s">
        <v>61</v>
      </c>
      <c r="B1212" s="269" t="str">
        <f>B18</f>
        <v>* Ulica: Zatonska - odvojak 10 (oznaka ZAT-O10)</v>
      </c>
      <c r="C1212" s="270" t="s">
        <v>83</v>
      </c>
      <c r="D1212" s="330">
        <f>'ULAZNI PODACI'!M7</f>
        <v>0</v>
      </c>
      <c r="E1212" s="272"/>
      <c r="F1212" s="273"/>
      <c r="G1212" s="272"/>
      <c r="H1212" s="273"/>
      <c r="I1212" s="272"/>
      <c r="J1212" s="212"/>
    </row>
    <row r="1213" spans="1:10" ht="14.25" x14ac:dyDescent="0.2">
      <c r="A1213" s="268" t="s">
        <v>62</v>
      </c>
      <c r="B1213" s="269" t="str">
        <f>B19</f>
        <v>* Ulica: Zatonska - odvojak 11 (oznaka ZAT-O11)</v>
      </c>
      <c r="C1213" s="270" t="s">
        <v>83</v>
      </c>
      <c r="D1213" s="330">
        <f>'ULAZNI PODACI'!M8</f>
        <v>0</v>
      </c>
      <c r="E1213" s="272"/>
      <c r="F1213" s="273"/>
      <c r="G1213" s="272"/>
      <c r="H1213" s="273"/>
      <c r="I1213" s="272"/>
      <c r="J1213" s="212"/>
    </row>
    <row r="1214" spans="1:10" ht="14.25" x14ac:dyDescent="0.2">
      <c r="A1214" s="268" t="s">
        <v>63</v>
      </c>
      <c r="B1214" s="269" t="str">
        <f>B20</f>
        <v>* Ulica: Zatonska - odvojak 12 (oznaka ZAT-O12)</v>
      </c>
      <c r="C1214" s="270" t="s">
        <v>83</v>
      </c>
      <c r="D1214" s="330">
        <f>'ULAZNI PODACI'!M9</f>
        <v>0</v>
      </c>
      <c r="E1214" s="272"/>
      <c r="F1214" s="273"/>
      <c r="G1214" s="272"/>
      <c r="H1214" s="273"/>
      <c r="I1214" s="272"/>
      <c r="J1214" s="212"/>
    </row>
    <row r="1215" spans="1:10" ht="14.25" x14ac:dyDescent="0.2">
      <c r="A1215" s="268" t="s">
        <v>64</v>
      </c>
      <c r="B1215" s="269" t="str">
        <f>B21</f>
        <v>* Ulica: Zatonska - odvojak 13 (oznaka ZAT-O13)</v>
      </c>
      <c r="C1215" s="270" t="s">
        <v>83</v>
      </c>
      <c r="D1215" s="330">
        <f>'ULAZNI PODACI'!M10</f>
        <v>0</v>
      </c>
      <c r="E1215" s="272"/>
      <c r="F1215" s="273"/>
      <c r="G1215" s="272"/>
      <c r="H1215" s="273"/>
      <c r="I1215" s="272"/>
      <c r="J1215" s="212"/>
    </row>
    <row r="1216" spans="1:10" ht="14.25" x14ac:dyDescent="0.2">
      <c r="A1216" s="268" t="s">
        <v>65</v>
      </c>
      <c r="B1216" s="269" t="str">
        <f>B22</f>
        <v>* Ulica: Zatonska - odvojak 14 (oznaka ZAT-O14)</v>
      </c>
      <c r="C1216" s="270" t="s">
        <v>83</v>
      </c>
      <c r="D1216" s="330">
        <f>'ULAZNI PODACI'!M11</f>
        <v>0</v>
      </c>
      <c r="E1216" s="272"/>
      <c r="F1216" s="273"/>
      <c r="G1216" s="272"/>
      <c r="H1216" s="273"/>
      <c r="I1216" s="272"/>
      <c r="J1216" s="212"/>
    </row>
    <row r="1217" spans="1:10" ht="14.25" x14ac:dyDescent="0.2">
      <c r="A1217" s="268" t="s">
        <v>66</v>
      </c>
      <c r="B1217" s="269" t="str">
        <f>B23</f>
        <v>* Ulica: Zatonska - odvojak 15 (oznaka ZAT-O15)</v>
      </c>
      <c r="C1217" s="270" t="s">
        <v>83</v>
      </c>
      <c r="D1217" s="330">
        <f>'ULAZNI PODACI'!M12</f>
        <v>0</v>
      </c>
      <c r="E1217" s="272"/>
      <c r="F1217" s="273"/>
      <c r="G1217" s="272"/>
      <c r="H1217" s="273"/>
      <c r="I1217" s="272"/>
      <c r="J1217" s="212"/>
    </row>
    <row r="1218" spans="1:10" ht="14.25" x14ac:dyDescent="0.2">
      <c r="A1218" s="268" t="s">
        <v>67</v>
      </c>
      <c r="B1218" s="269" t="str">
        <f>B24</f>
        <v>* Ulica: Zatonska - odvojak 16 (oznaka ZAT-O16)</v>
      </c>
      <c r="C1218" s="270" t="s">
        <v>83</v>
      </c>
      <c r="D1218" s="330">
        <f>'ULAZNI PODACI'!M13</f>
        <v>0</v>
      </c>
      <c r="E1218" s="272"/>
      <c r="F1218" s="273"/>
      <c r="G1218" s="272"/>
      <c r="H1218" s="273"/>
      <c r="I1218" s="272"/>
      <c r="J1218" s="212"/>
    </row>
    <row r="1219" spans="1:10" ht="14.25" x14ac:dyDescent="0.2">
      <c r="A1219" s="268" t="s">
        <v>5</v>
      </c>
      <c r="B1219" s="269" t="str">
        <f>B25</f>
        <v>* Ulica: Ante Starčevića i Lička - odvojci (oznaka POL)</v>
      </c>
      <c r="C1219" s="270" t="s">
        <v>83</v>
      </c>
      <c r="D1219" s="330">
        <f>'ULAZNI PODACI'!M14</f>
        <v>0</v>
      </c>
      <c r="E1219" s="272"/>
      <c r="F1219" s="273"/>
      <c r="G1219" s="272"/>
      <c r="H1219" s="273"/>
      <c r="I1219" s="272"/>
      <c r="J1219" s="212"/>
    </row>
    <row r="1220" spans="1:10" ht="14.25" x14ac:dyDescent="0.2">
      <c r="A1220" s="268" t="s">
        <v>68</v>
      </c>
      <c r="B1220" s="269" t="str">
        <f>B26</f>
        <v>* Ulica: Prve primorske čete - odvojak (oznaka PPČ)</v>
      </c>
      <c r="C1220" s="270" t="s">
        <v>83</v>
      </c>
      <c r="D1220" s="330">
        <f>'ULAZNI PODACI'!M15</f>
        <v>57</v>
      </c>
      <c r="E1220" s="272"/>
      <c r="F1220" s="273"/>
      <c r="G1220" s="272"/>
      <c r="H1220" s="273"/>
      <c r="I1220" s="272"/>
      <c r="J1220" s="212"/>
    </row>
    <row r="1221" spans="1:10" ht="14.25" x14ac:dyDescent="0.2">
      <c r="A1221" s="268" t="s">
        <v>69</v>
      </c>
      <c r="B1221" s="269" t="str">
        <f>B27</f>
        <v>* Ulica: Ruđera Boškovića - odvojak 1 (oznaka RB-O1)</v>
      </c>
      <c r="C1221" s="270" t="s">
        <v>83</v>
      </c>
      <c r="D1221" s="330">
        <f>'ULAZNI PODACI'!M16</f>
        <v>0</v>
      </c>
      <c r="E1221" s="272"/>
      <c r="F1221" s="273"/>
      <c r="G1221" s="272"/>
      <c r="H1221" s="273"/>
      <c r="I1221" s="272"/>
      <c r="J1221" s="212"/>
    </row>
    <row r="1222" spans="1:10" ht="14.25" x14ac:dyDescent="0.2">
      <c r="A1222" s="268" t="s">
        <v>70</v>
      </c>
      <c r="B1222" s="269" t="str">
        <f>B28</f>
        <v>* Ulica: Ruđera Boškovića - odvojak 2 (oznaka RB-O2)</v>
      </c>
      <c r="C1222" s="270" t="s">
        <v>83</v>
      </c>
      <c r="D1222" s="330">
        <f>'ULAZNI PODACI'!M17</f>
        <v>0</v>
      </c>
      <c r="E1222" s="272"/>
      <c r="F1222" s="273"/>
      <c r="G1222" s="272"/>
      <c r="H1222" s="273"/>
      <c r="I1222" s="272"/>
      <c r="J1222" s="212"/>
    </row>
    <row r="1223" spans="1:10" ht="14.25" x14ac:dyDescent="0.2">
      <c r="A1223" s="268" t="s">
        <v>71</v>
      </c>
      <c r="B1223" s="269" t="str">
        <f>B29</f>
        <v>* Ulica: Ljudevita Gaja (oznaka LJG)</v>
      </c>
      <c r="C1223" s="270" t="s">
        <v>83</v>
      </c>
      <c r="D1223" s="330">
        <f>'ULAZNI PODACI'!M18</f>
        <v>0</v>
      </c>
      <c r="E1223" s="272"/>
      <c r="F1223" s="273"/>
      <c r="G1223" s="272"/>
      <c r="H1223" s="273"/>
      <c r="I1223" s="272"/>
      <c r="J1223" s="212"/>
    </row>
    <row r="1224" spans="1:10" ht="14.25" x14ac:dyDescent="0.2">
      <c r="A1224" s="268" t="s">
        <v>228</v>
      </c>
      <c r="B1224" s="269" t="str">
        <f>B30</f>
        <v>* Ulica: J.Š. Akabe - odvojak (oznaka JŠA-O)</v>
      </c>
      <c r="C1224" s="270" t="s">
        <v>83</v>
      </c>
      <c r="D1224" s="330">
        <f>'ULAZNI PODACI'!M19</f>
        <v>0</v>
      </c>
      <c r="E1224" s="272"/>
      <c r="F1224" s="273"/>
      <c r="G1224" s="272"/>
      <c r="H1224" s="273"/>
      <c r="I1224" s="272"/>
      <c r="J1224" s="212"/>
    </row>
    <row r="1225" spans="1:10" ht="14.25" x14ac:dyDescent="0.2">
      <c r="A1225" s="268" t="s">
        <v>229</v>
      </c>
      <c r="B1225" s="269" t="str">
        <f>B31</f>
        <v>* Ulica: Miroslava Krleže - odvojak (oznaka MK-O)</v>
      </c>
      <c r="C1225" s="270" t="s">
        <v>83</v>
      </c>
      <c r="D1225" s="330">
        <f>'ULAZNI PODACI'!M20</f>
        <v>0</v>
      </c>
      <c r="E1225" s="272"/>
      <c r="F1225" s="273"/>
      <c r="G1225" s="272"/>
      <c r="H1225" s="273"/>
      <c r="I1225" s="272"/>
      <c r="J1225" s="212"/>
    </row>
    <row r="1226" spans="1:10" ht="14.25" x14ac:dyDescent="0.2">
      <c r="A1226" s="268" t="s">
        <v>230</v>
      </c>
      <c r="B1226" s="269" t="str">
        <f>B32</f>
        <v>* Ulica: Lička - odvojak (oznaka LIČ-O)</v>
      </c>
      <c r="C1226" s="270" t="s">
        <v>83</v>
      </c>
      <c r="D1226" s="330">
        <f>'ULAZNI PODACI'!M21</f>
        <v>0</v>
      </c>
      <c r="E1226" s="272"/>
      <c r="F1226" s="273"/>
      <c r="G1226" s="272"/>
      <c r="H1226" s="273"/>
      <c r="I1226" s="272"/>
      <c r="J1226" s="212"/>
    </row>
    <row r="1227" spans="1:10" ht="14.25" x14ac:dyDescent="0.2">
      <c r="A1227" s="268" t="s">
        <v>267</v>
      </c>
      <c r="B1227" s="269" t="str">
        <f>B33</f>
        <v>* Ulica: Obrove - odvojak (oznaka OBR-O)</v>
      </c>
      <c r="C1227" s="270" t="s">
        <v>83</v>
      </c>
      <c r="D1227" s="330">
        <f>'ULAZNI PODACI'!M22</f>
        <v>0</v>
      </c>
      <c r="E1227" s="272"/>
      <c r="F1227" s="273"/>
      <c r="G1227" s="272"/>
      <c r="H1227" s="273"/>
      <c r="I1227" s="272"/>
      <c r="J1227" s="212"/>
    </row>
    <row r="1228" spans="1:10" ht="14.25" x14ac:dyDescent="0.2">
      <c r="A1228" s="268" t="s">
        <v>292</v>
      </c>
      <c r="B1228" s="269" t="str">
        <f>B34</f>
        <v>* Ulica: ostalo, raskrižja (oznaka OST)</v>
      </c>
      <c r="C1228" s="270" t="s">
        <v>83</v>
      </c>
      <c r="D1228" s="330">
        <f>'ULAZNI PODACI'!M23</f>
        <v>0</v>
      </c>
      <c r="E1228" s="272"/>
      <c r="F1228" s="273"/>
      <c r="G1228" s="272"/>
      <c r="H1228" s="273"/>
      <c r="I1228" s="272"/>
      <c r="J1228" s="212"/>
    </row>
    <row r="1229" spans="1:10" x14ac:dyDescent="0.2">
      <c r="A1229" s="319"/>
      <c r="B1229" s="333"/>
      <c r="C1229" s="325"/>
      <c r="D1229" s="325"/>
      <c r="E1229" s="326"/>
      <c r="J1229" s="212"/>
    </row>
    <row r="1230" spans="1:10" x14ac:dyDescent="0.2">
      <c r="A1230" s="319"/>
      <c r="B1230" s="333"/>
      <c r="C1230" s="325"/>
      <c r="D1230" s="325"/>
      <c r="E1230" s="326"/>
      <c r="J1230" s="212"/>
    </row>
    <row r="1231" spans="1:10" ht="76.5" customHeight="1" x14ac:dyDescent="0.2">
      <c r="A1231" s="319" t="s">
        <v>97</v>
      </c>
      <c r="B1231" s="321" t="s">
        <v>87</v>
      </c>
      <c r="C1231" s="322" t="s">
        <v>3</v>
      </c>
      <c r="D1231" s="265">
        <f>SUM(D1232:D1249)</f>
        <v>17</v>
      </c>
      <c r="E1231" s="266"/>
      <c r="F1231" s="267"/>
      <c r="G1231" s="267"/>
      <c r="H1231" s="267"/>
      <c r="I1231" s="266"/>
      <c r="J1231" s="212"/>
    </row>
    <row r="1232" spans="1:10" x14ac:dyDescent="0.2">
      <c r="A1232" s="268" t="s">
        <v>60</v>
      </c>
      <c r="B1232" s="269" t="str">
        <f>B17</f>
        <v>* Ulica: Zatonska - odvojak 9 (oznaka ZAT-O9)</v>
      </c>
      <c r="C1232" s="270" t="s">
        <v>3</v>
      </c>
      <c r="D1232" s="271">
        <f>'ULAZNI PODACI'!O6</f>
        <v>1</v>
      </c>
      <c r="E1232" s="272"/>
      <c r="F1232" s="273"/>
      <c r="G1232" s="272"/>
      <c r="H1232" s="273"/>
      <c r="I1232" s="272"/>
      <c r="J1232" s="212"/>
    </row>
    <row r="1233" spans="1:10" x14ac:dyDescent="0.2">
      <c r="A1233" s="268" t="s">
        <v>61</v>
      </c>
      <c r="B1233" s="269" t="str">
        <f>B18</f>
        <v>* Ulica: Zatonska - odvojak 10 (oznaka ZAT-O10)</v>
      </c>
      <c r="C1233" s="270" t="s">
        <v>3</v>
      </c>
      <c r="D1233" s="271">
        <f>'ULAZNI PODACI'!O7</f>
        <v>0</v>
      </c>
      <c r="E1233" s="272"/>
      <c r="F1233" s="273"/>
      <c r="G1233" s="272"/>
      <c r="H1233" s="273"/>
      <c r="I1233" s="272"/>
      <c r="J1233" s="212"/>
    </row>
    <row r="1234" spans="1:10" x14ac:dyDescent="0.2">
      <c r="A1234" s="268" t="s">
        <v>62</v>
      </c>
      <c r="B1234" s="269" t="str">
        <f>B19</f>
        <v>* Ulica: Zatonska - odvojak 11 (oznaka ZAT-O11)</v>
      </c>
      <c r="C1234" s="270" t="s">
        <v>3</v>
      </c>
      <c r="D1234" s="271">
        <f>'ULAZNI PODACI'!O8</f>
        <v>1</v>
      </c>
      <c r="E1234" s="272"/>
      <c r="F1234" s="273"/>
      <c r="G1234" s="272"/>
      <c r="H1234" s="273"/>
      <c r="I1234" s="272"/>
      <c r="J1234" s="212"/>
    </row>
    <row r="1235" spans="1:10" x14ac:dyDescent="0.2">
      <c r="A1235" s="268" t="s">
        <v>63</v>
      </c>
      <c r="B1235" s="269" t="str">
        <f>B20</f>
        <v>* Ulica: Zatonska - odvojak 12 (oznaka ZAT-O12)</v>
      </c>
      <c r="C1235" s="270" t="s">
        <v>3</v>
      </c>
      <c r="D1235" s="271">
        <f>'ULAZNI PODACI'!O9</f>
        <v>1</v>
      </c>
      <c r="E1235" s="272"/>
      <c r="F1235" s="273"/>
      <c r="G1235" s="272"/>
      <c r="H1235" s="273"/>
      <c r="I1235" s="272"/>
      <c r="J1235" s="212"/>
    </row>
    <row r="1236" spans="1:10" x14ac:dyDescent="0.2">
      <c r="A1236" s="268" t="s">
        <v>64</v>
      </c>
      <c r="B1236" s="269" t="str">
        <f>B21</f>
        <v>* Ulica: Zatonska - odvojak 13 (oznaka ZAT-O13)</v>
      </c>
      <c r="C1236" s="270" t="s">
        <v>3</v>
      </c>
      <c r="D1236" s="271">
        <f>'ULAZNI PODACI'!O10</f>
        <v>1</v>
      </c>
      <c r="E1236" s="272"/>
      <c r="F1236" s="273"/>
      <c r="G1236" s="272"/>
      <c r="H1236" s="273"/>
      <c r="I1236" s="272"/>
      <c r="J1236" s="212"/>
    </row>
    <row r="1237" spans="1:10" x14ac:dyDescent="0.2">
      <c r="A1237" s="268" t="s">
        <v>65</v>
      </c>
      <c r="B1237" s="269" t="str">
        <f>B22</f>
        <v>* Ulica: Zatonska - odvojak 14 (oznaka ZAT-O14)</v>
      </c>
      <c r="C1237" s="270" t="s">
        <v>3</v>
      </c>
      <c r="D1237" s="271">
        <f>'ULAZNI PODACI'!O11</f>
        <v>1</v>
      </c>
      <c r="E1237" s="272"/>
      <c r="F1237" s="273"/>
      <c r="G1237" s="272"/>
      <c r="H1237" s="273"/>
      <c r="I1237" s="272"/>
      <c r="J1237" s="212"/>
    </row>
    <row r="1238" spans="1:10" x14ac:dyDescent="0.2">
      <c r="A1238" s="268" t="s">
        <v>66</v>
      </c>
      <c r="B1238" s="269" t="str">
        <f>B23</f>
        <v>* Ulica: Zatonska - odvojak 15 (oznaka ZAT-O15)</v>
      </c>
      <c r="C1238" s="270" t="s">
        <v>3</v>
      </c>
      <c r="D1238" s="271">
        <f>'ULAZNI PODACI'!O12</f>
        <v>0</v>
      </c>
      <c r="E1238" s="272"/>
      <c r="F1238" s="273"/>
      <c r="G1238" s="272"/>
      <c r="H1238" s="273"/>
      <c r="I1238" s="272"/>
      <c r="J1238" s="212"/>
    </row>
    <row r="1239" spans="1:10" x14ac:dyDescent="0.2">
      <c r="A1239" s="268" t="s">
        <v>67</v>
      </c>
      <c r="B1239" s="269" t="str">
        <f>B24</f>
        <v>* Ulica: Zatonska - odvojak 16 (oznaka ZAT-O16)</v>
      </c>
      <c r="C1239" s="270" t="s">
        <v>3</v>
      </c>
      <c r="D1239" s="271">
        <f>'ULAZNI PODACI'!O13</f>
        <v>3</v>
      </c>
      <c r="E1239" s="272"/>
      <c r="F1239" s="273"/>
      <c r="G1239" s="272"/>
      <c r="H1239" s="273"/>
      <c r="I1239" s="272"/>
      <c r="J1239" s="212"/>
    </row>
    <row r="1240" spans="1:10" x14ac:dyDescent="0.2">
      <c r="A1240" s="268" t="s">
        <v>5</v>
      </c>
      <c r="B1240" s="269" t="str">
        <f>B25</f>
        <v>* Ulica: Ante Starčevića i Lička - odvojci (oznaka POL)</v>
      </c>
      <c r="C1240" s="270" t="s">
        <v>3</v>
      </c>
      <c r="D1240" s="271">
        <f>'ULAZNI PODACI'!O14</f>
        <v>1</v>
      </c>
      <c r="E1240" s="272"/>
      <c r="F1240" s="273"/>
      <c r="G1240" s="272"/>
      <c r="H1240" s="273"/>
      <c r="I1240" s="272"/>
      <c r="J1240" s="212"/>
    </row>
    <row r="1241" spans="1:10" x14ac:dyDescent="0.2">
      <c r="A1241" s="268" t="s">
        <v>68</v>
      </c>
      <c r="B1241" s="269" t="str">
        <f>B26</f>
        <v>* Ulica: Prve primorske čete - odvojak (oznaka PPČ)</v>
      </c>
      <c r="C1241" s="270" t="s">
        <v>3</v>
      </c>
      <c r="D1241" s="271">
        <f>'ULAZNI PODACI'!O15</f>
        <v>1</v>
      </c>
      <c r="E1241" s="272"/>
      <c r="F1241" s="273"/>
      <c r="G1241" s="272"/>
      <c r="H1241" s="273"/>
      <c r="I1241" s="272"/>
      <c r="J1241" s="212"/>
    </row>
    <row r="1242" spans="1:10" x14ac:dyDescent="0.2">
      <c r="A1242" s="268" t="s">
        <v>69</v>
      </c>
      <c r="B1242" s="269" t="str">
        <f>B27</f>
        <v>* Ulica: Ruđera Boškovića - odvojak 1 (oznaka RB-O1)</v>
      </c>
      <c r="C1242" s="270" t="s">
        <v>3</v>
      </c>
      <c r="D1242" s="271">
        <f>'ULAZNI PODACI'!O16</f>
        <v>0</v>
      </c>
      <c r="E1242" s="272"/>
      <c r="F1242" s="273"/>
      <c r="G1242" s="272"/>
      <c r="H1242" s="273"/>
      <c r="I1242" s="272"/>
      <c r="J1242" s="212"/>
    </row>
    <row r="1243" spans="1:10" x14ac:dyDescent="0.2">
      <c r="A1243" s="268" t="s">
        <v>70</v>
      </c>
      <c r="B1243" s="269" t="str">
        <f>B28</f>
        <v>* Ulica: Ruđera Boškovića - odvojak 2 (oznaka RB-O2)</v>
      </c>
      <c r="C1243" s="270" t="s">
        <v>3</v>
      </c>
      <c r="D1243" s="271">
        <f>'ULAZNI PODACI'!O17</f>
        <v>1</v>
      </c>
      <c r="E1243" s="272"/>
      <c r="F1243" s="273"/>
      <c r="G1243" s="272"/>
      <c r="H1243" s="273"/>
      <c r="I1243" s="272"/>
      <c r="J1243" s="212"/>
    </row>
    <row r="1244" spans="1:10" x14ac:dyDescent="0.2">
      <c r="A1244" s="268" t="s">
        <v>71</v>
      </c>
      <c r="B1244" s="269" t="str">
        <f>B29</f>
        <v>* Ulica: Ljudevita Gaja (oznaka LJG)</v>
      </c>
      <c r="C1244" s="270" t="s">
        <v>3</v>
      </c>
      <c r="D1244" s="271">
        <f>'ULAZNI PODACI'!O18</f>
        <v>0</v>
      </c>
      <c r="E1244" s="272"/>
      <c r="F1244" s="273"/>
      <c r="G1244" s="272"/>
      <c r="H1244" s="273"/>
      <c r="I1244" s="272"/>
      <c r="J1244" s="212"/>
    </row>
    <row r="1245" spans="1:10" x14ac:dyDescent="0.2">
      <c r="A1245" s="268" t="s">
        <v>228</v>
      </c>
      <c r="B1245" s="269" t="str">
        <f>B30</f>
        <v>* Ulica: J.Š. Akabe - odvojak (oznaka JŠA-O)</v>
      </c>
      <c r="C1245" s="270" t="s">
        <v>3</v>
      </c>
      <c r="D1245" s="271">
        <f>'ULAZNI PODACI'!O19</f>
        <v>0</v>
      </c>
      <c r="E1245" s="272"/>
      <c r="F1245" s="273"/>
      <c r="G1245" s="272"/>
      <c r="H1245" s="273"/>
      <c r="I1245" s="272"/>
      <c r="J1245" s="212"/>
    </row>
    <row r="1246" spans="1:10" x14ac:dyDescent="0.2">
      <c r="A1246" s="268" t="s">
        <v>229</v>
      </c>
      <c r="B1246" s="269" t="str">
        <f>B31</f>
        <v>* Ulica: Miroslava Krleže - odvojak (oznaka MK-O)</v>
      </c>
      <c r="C1246" s="270" t="s">
        <v>3</v>
      </c>
      <c r="D1246" s="271">
        <f>'ULAZNI PODACI'!O20</f>
        <v>1</v>
      </c>
      <c r="E1246" s="272"/>
      <c r="F1246" s="273"/>
      <c r="G1246" s="272"/>
      <c r="H1246" s="273"/>
      <c r="I1246" s="272"/>
      <c r="J1246" s="212"/>
    </row>
    <row r="1247" spans="1:10" x14ac:dyDescent="0.2">
      <c r="A1247" s="268" t="s">
        <v>230</v>
      </c>
      <c r="B1247" s="269" t="str">
        <f>B32</f>
        <v>* Ulica: Lička - odvojak (oznaka LIČ-O)</v>
      </c>
      <c r="C1247" s="270" t="s">
        <v>3</v>
      </c>
      <c r="D1247" s="271">
        <f>'ULAZNI PODACI'!O21</f>
        <v>1</v>
      </c>
      <c r="E1247" s="272"/>
      <c r="F1247" s="273"/>
      <c r="G1247" s="272"/>
      <c r="H1247" s="273"/>
      <c r="I1247" s="272"/>
      <c r="J1247" s="212"/>
    </row>
    <row r="1248" spans="1:10" x14ac:dyDescent="0.2">
      <c r="A1248" s="268" t="s">
        <v>267</v>
      </c>
      <c r="B1248" s="269" t="str">
        <f>B33</f>
        <v>* Ulica: Obrove - odvojak (oznaka OBR-O)</v>
      </c>
      <c r="C1248" s="270" t="s">
        <v>3</v>
      </c>
      <c r="D1248" s="271">
        <f>'ULAZNI PODACI'!O22</f>
        <v>1</v>
      </c>
      <c r="E1248" s="272"/>
      <c r="F1248" s="273"/>
      <c r="G1248" s="272"/>
      <c r="H1248" s="273"/>
      <c r="I1248" s="272"/>
      <c r="J1248" s="212"/>
    </row>
    <row r="1249" spans="1:10" x14ac:dyDescent="0.2">
      <c r="A1249" s="268" t="s">
        <v>292</v>
      </c>
      <c r="B1249" s="269" t="str">
        <f>B34</f>
        <v>* Ulica: ostalo, raskrižja (oznaka OST)</v>
      </c>
      <c r="C1249" s="270" t="s">
        <v>3</v>
      </c>
      <c r="D1249" s="271">
        <f>'ULAZNI PODACI'!O23</f>
        <v>3</v>
      </c>
      <c r="E1249" s="272"/>
      <c r="F1249" s="273"/>
      <c r="G1249" s="272"/>
      <c r="H1249" s="273"/>
      <c r="I1249" s="272"/>
      <c r="J1249" s="212"/>
    </row>
    <row r="1250" spans="1:10" x14ac:dyDescent="0.2">
      <c r="A1250" s="319"/>
      <c r="B1250" s="333"/>
      <c r="C1250" s="325"/>
      <c r="D1250" s="325"/>
      <c r="E1250" s="326"/>
      <c r="J1250" s="212"/>
    </row>
    <row r="1251" spans="1:10" x14ac:dyDescent="0.2">
      <c r="A1251" s="319"/>
      <c r="B1251" s="333"/>
      <c r="C1251" s="325"/>
      <c r="D1251" s="325"/>
      <c r="E1251" s="326"/>
      <c r="J1251" s="212"/>
    </row>
    <row r="1252" spans="1:10" ht="51" x14ac:dyDescent="0.2">
      <c r="A1252" s="319" t="s">
        <v>99</v>
      </c>
      <c r="B1252" s="321" t="s">
        <v>94</v>
      </c>
      <c r="C1252" s="322" t="s">
        <v>95</v>
      </c>
      <c r="D1252" s="329">
        <f>SUM(D1253:D1270)</f>
        <v>2</v>
      </c>
      <c r="E1252" s="266"/>
      <c r="F1252" s="267"/>
      <c r="G1252" s="267"/>
      <c r="H1252" s="267"/>
      <c r="I1252" s="266"/>
      <c r="J1252" s="212"/>
    </row>
    <row r="1253" spans="1:10" ht="14.25" x14ac:dyDescent="0.2">
      <c r="A1253" s="268" t="s">
        <v>60</v>
      </c>
      <c r="B1253" s="269" t="str">
        <f>B17</f>
        <v>* Ulica: Zatonska - odvojak 9 (oznaka ZAT-O9)</v>
      </c>
      <c r="C1253" s="270" t="s">
        <v>95</v>
      </c>
      <c r="D1253" s="330">
        <f>'ULAZNI PODACI'!Q6</f>
        <v>0</v>
      </c>
      <c r="E1253" s="272"/>
      <c r="F1253" s="273"/>
      <c r="G1253" s="272"/>
      <c r="H1253" s="273"/>
      <c r="I1253" s="272"/>
      <c r="J1253" s="212"/>
    </row>
    <row r="1254" spans="1:10" ht="14.25" x14ac:dyDescent="0.2">
      <c r="A1254" s="268" t="s">
        <v>61</v>
      </c>
      <c r="B1254" s="269" t="str">
        <f>B18</f>
        <v>* Ulica: Zatonska - odvojak 10 (oznaka ZAT-O10)</v>
      </c>
      <c r="C1254" s="270" t="s">
        <v>95</v>
      </c>
      <c r="D1254" s="330">
        <f>'ULAZNI PODACI'!Q7</f>
        <v>0</v>
      </c>
      <c r="E1254" s="272"/>
      <c r="F1254" s="273"/>
      <c r="G1254" s="272"/>
      <c r="H1254" s="273"/>
      <c r="I1254" s="272"/>
      <c r="J1254" s="212"/>
    </row>
    <row r="1255" spans="1:10" ht="15" x14ac:dyDescent="0.25">
      <c r="A1255" s="268" t="s">
        <v>62</v>
      </c>
      <c r="B1255" s="269" t="str">
        <f>B19</f>
        <v>* Ulica: Zatonska - odvojak 11 (oznaka ZAT-O11)</v>
      </c>
      <c r="C1255" s="270" t="s">
        <v>264</v>
      </c>
      <c r="D1255" s="330">
        <f>'ULAZNI PODACI'!Q8</f>
        <v>0</v>
      </c>
      <c r="E1255" s="272"/>
      <c r="F1255" s="273"/>
      <c r="G1255" s="272"/>
      <c r="H1255" s="273"/>
      <c r="I1255" s="272"/>
      <c r="J1255" s="212"/>
    </row>
    <row r="1256" spans="1:10" ht="15" x14ac:dyDescent="0.25">
      <c r="A1256" s="268" t="s">
        <v>63</v>
      </c>
      <c r="B1256" s="269" t="str">
        <f>B20</f>
        <v>* Ulica: Zatonska - odvojak 12 (oznaka ZAT-O12)</v>
      </c>
      <c r="C1256" s="270" t="s">
        <v>264</v>
      </c>
      <c r="D1256" s="330">
        <f>'ULAZNI PODACI'!Q9</f>
        <v>0</v>
      </c>
      <c r="E1256" s="272"/>
      <c r="F1256" s="273"/>
      <c r="G1256" s="272"/>
      <c r="H1256" s="273"/>
      <c r="I1256" s="272"/>
      <c r="J1256" s="212"/>
    </row>
    <row r="1257" spans="1:10" ht="15" x14ac:dyDescent="0.25">
      <c r="A1257" s="268" t="s">
        <v>64</v>
      </c>
      <c r="B1257" s="269" t="str">
        <f>B21</f>
        <v>* Ulica: Zatonska - odvojak 13 (oznaka ZAT-O13)</v>
      </c>
      <c r="C1257" s="270" t="s">
        <v>264</v>
      </c>
      <c r="D1257" s="330">
        <f>'ULAZNI PODACI'!Q10</f>
        <v>0</v>
      </c>
      <c r="E1257" s="272"/>
      <c r="F1257" s="273"/>
      <c r="G1257" s="272"/>
      <c r="H1257" s="273"/>
      <c r="I1257" s="272"/>
      <c r="J1257" s="212"/>
    </row>
    <row r="1258" spans="1:10" ht="15" x14ac:dyDescent="0.25">
      <c r="A1258" s="268" t="s">
        <v>65</v>
      </c>
      <c r="B1258" s="269" t="str">
        <f>B22</f>
        <v>* Ulica: Zatonska - odvojak 14 (oznaka ZAT-O14)</v>
      </c>
      <c r="C1258" s="270" t="s">
        <v>264</v>
      </c>
      <c r="D1258" s="330">
        <f>'ULAZNI PODACI'!Q11</f>
        <v>0</v>
      </c>
      <c r="E1258" s="272"/>
      <c r="F1258" s="273"/>
      <c r="G1258" s="272"/>
      <c r="H1258" s="273"/>
      <c r="I1258" s="272"/>
      <c r="J1258" s="212"/>
    </row>
    <row r="1259" spans="1:10" ht="15" x14ac:dyDescent="0.25">
      <c r="A1259" s="268" t="s">
        <v>66</v>
      </c>
      <c r="B1259" s="269" t="str">
        <f>B23</f>
        <v>* Ulica: Zatonska - odvojak 15 (oznaka ZAT-O15)</v>
      </c>
      <c r="C1259" s="270" t="s">
        <v>264</v>
      </c>
      <c r="D1259" s="330">
        <f>'ULAZNI PODACI'!Q12</f>
        <v>0</v>
      </c>
      <c r="E1259" s="272"/>
      <c r="F1259" s="273"/>
      <c r="G1259" s="272"/>
      <c r="H1259" s="273"/>
      <c r="I1259" s="272"/>
      <c r="J1259" s="212"/>
    </row>
    <row r="1260" spans="1:10" ht="15" x14ac:dyDescent="0.25">
      <c r="A1260" s="268" t="s">
        <v>67</v>
      </c>
      <c r="B1260" s="269" t="str">
        <f>B24</f>
        <v>* Ulica: Zatonska - odvojak 16 (oznaka ZAT-O16)</v>
      </c>
      <c r="C1260" s="270" t="s">
        <v>264</v>
      </c>
      <c r="D1260" s="330">
        <f>'ULAZNI PODACI'!Q13</f>
        <v>0</v>
      </c>
      <c r="E1260" s="272"/>
      <c r="F1260" s="273"/>
      <c r="G1260" s="272"/>
      <c r="H1260" s="273"/>
      <c r="I1260" s="272"/>
      <c r="J1260" s="212"/>
    </row>
    <row r="1261" spans="1:10" ht="15" x14ac:dyDescent="0.25">
      <c r="A1261" s="268" t="s">
        <v>5</v>
      </c>
      <c r="B1261" s="269" t="str">
        <f>B25</f>
        <v>* Ulica: Ante Starčevića i Lička - odvojci (oznaka POL)</v>
      </c>
      <c r="C1261" s="270" t="s">
        <v>264</v>
      </c>
      <c r="D1261" s="330">
        <f>'ULAZNI PODACI'!Q14</f>
        <v>0</v>
      </c>
      <c r="E1261" s="272"/>
      <c r="F1261" s="273"/>
      <c r="G1261" s="272"/>
      <c r="H1261" s="273"/>
      <c r="I1261" s="272"/>
      <c r="J1261" s="212"/>
    </row>
    <row r="1262" spans="1:10" ht="15" x14ac:dyDescent="0.25">
      <c r="A1262" s="268" t="s">
        <v>68</v>
      </c>
      <c r="B1262" s="269" t="str">
        <f>B26</f>
        <v>* Ulica: Prve primorske čete - odvojak (oznaka PPČ)</v>
      </c>
      <c r="C1262" s="270" t="s">
        <v>264</v>
      </c>
      <c r="D1262" s="330">
        <f>'ULAZNI PODACI'!Q15</f>
        <v>0</v>
      </c>
      <c r="E1262" s="272"/>
      <c r="F1262" s="273"/>
      <c r="G1262" s="272"/>
      <c r="H1262" s="273"/>
      <c r="I1262" s="272"/>
      <c r="J1262" s="212"/>
    </row>
    <row r="1263" spans="1:10" ht="15" x14ac:dyDescent="0.25">
      <c r="A1263" s="268" t="s">
        <v>69</v>
      </c>
      <c r="B1263" s="269" t="str">
        <f>B27</f>
        <v>* Ulica: Ruđera Boškovića - odvojak 1 (oznaka RB-O1)</v>
      </c>
      <c r="C1263" s="270" t="s">
        <v>264</v>
      </c>
      <c r="D1263" s="330">
        <f>'ULAZNI PODACI'!Q16</f>
        <v>0</v>
      </c>
      <c r="E1263" s="272"/>
      <c r="F1263" s="273"/>
      <c r="G1263" s="272"/>
      <c r="H1263" s="273"/>
      <c r="I1263" s="272"/>
      <c r="J1263" s="212"/>
    </row>
    <row r="1264" spans="1:10" ht="15" x14ac:dyDescent="0.25">
      <c r="A1264" s="268" t="s">
        <v>70</v>
      </c>
      <c r="B1264" s="269" t="str">
        <f>B28</f>
        <v>* Ulica: Ruđera Boškovića - odvojak 2 (oznaka RB-O2)</v>
      </c>
      <c r="C1264" s="270" t="s">
        <v>264</v>
      </c>
      <c r="D1264" s="330">
        <f>'ULAZNI PODACI'!Q17</f>
        <v>0</v>
      </c>
      <c r="E1264" s="272"/>
      <c r="F1264" s="273"/>
      <c r="G1264" s="272"/>
      <c r="H1264" s="273"/>
      <c r="I1264" s="272"/>
      <c r="J1264" s="212"/>
    </row>
    <row r="1265" spans="1:10" ht="15" x14ac:dyDescent="0.25">
      <c r="A1265" s="268" t="s">
        <v>71</v>
      </c>
      <c r="B1265" s="269" t="str">
        <f>B29</f>
        <v>* Ulica: Ljudevita Gaja (oznaka LJG)</v>
      </c>
      <c r="C1265" s="270" t="s">
        <v>264</v>
      </c>
      <c r="D1265" s="330">
        <f>'ULAZNI PODACI'!Q18</f>
        <v>0</v>
      </c>
      <c r="E1265" s="272"/>
      <c r="F1265" s="273"/>
      <c r="G1265" s="272"/>
      <c r="H1265" s="273"/>
      <c r="I1265" s="272"/>
      <c r="J1265" s="212"/>
    </row>
    <row r="1266" spans="1:10" ht="15" x14ac:dyDescent="0.25">
      <c r="A1266" s="268" t="s">
        <v>228</v>
      </c>
      <c r="B1266" s="269" t="str">
        <f>B30</f>
        <v>* Ulica: J.Š. Akabe - odvojak (oznaka JŠA-O)</v>
      </c>
      <c r="C1266" s="270" t="s">
        <v>264</v>
      </c>
      <c r="D1266" s="330">
        <f>'ULAZNI PODACI'!Q19</f>
        <v>2</v>
      </c>
      <c r="E1266" s="272"/>
      <c r="F1266" s="273"/>
      <c r="G1266" s="272"/>
      <c r="H1266" s="273"/>
      <c r="I1266" s="272"/>
      <c r="J1266" s="212"/>
    </row>
    <row r="1267" spans="1:10" ht="15" x14ac:dyDescent="0.25">
      <c r="A1267" s="268" t="s">
        <v>229</v>
      </c>
      <c r="B1267" s="269" t="str">
        <f>B31</f>
        <v>* Ulica: Miroslava Krleže - odvojak (oznaka MK-O)</v>
      </c>
      <c r="C1267" s="270" t="s">
        <v>264</v>
      </c>
      <c r="D1267" s="330">
        <f>'ULAZNI PODACI'!Q20</f>
        <v>0</v>
      </c>
      <c r="E1267" s="272"/>
      <c r="F1267" s="273"/>
      <c r="G1267" s="272"/>
      <c r="H1267" s="273"/>
      <c r="I1267" s="272"/>
      <c r="J1267" s="212"/>
    </row>
    <row r="1268" spans="1:10" ht="15" x14ac:dyDescent="0.25">
      <c r="A1268" s="268" t="s">
        <v>230</v>
      </c>
      <c r="B1268" s="269" t="str">
        <f>B32</f>
        <v>* Ulica: Lička - odvojak (oznaka LIČ-O)</v>
      </c>
      <c r="C1268" s="270" t="s">
        <v>264</v>
      </c>
      <c r="D1268" s="330">
        <f>'ULAZNI PODACI'!Q21</f>
        <v>0</v>
      </c>
      <c r="E1268" s="272"/>
      <c r="F1268" s="273"/>
      <c r="G1268" s="272"/>
      <c r="H1268" s="273"/>
      <c r="I1268" s="272"/>
      <c r="J1268" s="212"/>
    </row>
    <row r="1269" spans="1:10" ht="15" x14ac:dyDescent="0.25">
      <c r="A1269" s="268" t="s">
        <v>267</v>
      </c>
      <c r="B1269" s="269" t="str">
        <f>B33</f>
        <v>* Ulica: Obrove - odvojak (oznaka OBR-O)</v>
      </c>
      <c r="C1269" s="270" t="s">
        <v>264</v>
      </c>
      <c r="D1269" s="330">
        <f>'ULAZNI PODACI'!Q22</f>
        <v>0</v>
      </c>
      <c r="E1269" s="272"/>
      <c r="F1269" s="273"/>
      <c r="G1269" s="272"/>
      <c r="H1269" s="273"/>
      <c r="I1269" s="272"/>
      <c r="J1269" s="212"/>
    </row>
    <row r="1270" spans="1:10" ht="15" x14ac:dyDescent="0.25">
      <c r="A1270" s="268" t="s">
        <v>292</v>
      </c>
      <c r="B1270" s="269" t="str">
        <f>B34</f>
        <v>* Ulica: ostalo, raskrižja (oznaka OST)</v>
      </c>
      <c r="C1270" s="270" t="s">
        <v>264</v>
      </c>
      <c r="D1270" s="330">
        <f>'ULAZNI PODACI'!Q23</f>
        <v>0</v>
      </c>
      <c r="E1270" s="272"/>
      <c r="F1270" s="273"/>
      <c r="G1270" s="272"/>
      <c r="H1270" s="273"/>
      <c r="I1270" s="272"/>
      <c r="J1270" s="212"/>
    </row>
    <row r="1271" spans="1:10" x14ac:dyDescent="0.2">
      <c r="A1271" s="319"/>
      <c r="B1271" s="333"/>
      <c r="C1271" s="325"/>
      <c r="D1271" s="325"/>
      <c r="E1271" s="326"/>
      <c r="J1271" s="212"/>
    </row>
    <row r="1272" spans="1:10" x14ac:dyDescent="0.2">
      <c r="A1272" s="319"/>
      <c r="B1272" s="333"/>
      <c r="C1272" s="325"/>
      <c r="D1272" s="325"/>
      <c r="E1272" s="326"/>
      <c r="J1272" s="212"/>
    </row>
    <row r="1273" spans="1:10" ht="26.1" customHeight="1" x14ac:dyDescent="0.2">
      <c r="A1273" s="319" t="s">
        <v>100</v>
      </c>
      <c r="B1273" s="321" t="s">
        <v>176</v>
      </c>
      <c r="C1273" s="322" t="s">
        <v>3</v>
      </c>
      <c r="D1273" s="265">
        <f>SUM(D1274:D1291)</f>
        <v>1</v>
      </c>
      <c r="E1273" s="266"/>
      <c r="F1273" s="267"/>
      <c r="G1273" s="267"/>
      <c r="H1273" s="267"/>
      <c r="I1273" s="266"/>
      <c r="J1273" s="212"/>
    </row>
    <row r="1274" spans="1:10" x14ac:dyDescent="0.2">
      <c r="A1274" s="268" t="s">
        <v>60</v>
      </c>
      <c r="B1274" s="269" t="str">
        <f>B17</f>
        <v>* Ulica: Zatonska - odvojak 9 (oznaka ZAT-O9)</v>
      </c>
      <c r="C1274" s="270" t="s">
        <v>3</v>
      </c>
      <c r="D1274" s="271">
        <f>'ULAZNI PODACI'!P6</f>
        <v>0</v>
      </c>
      <c r="E1274" s="272"/>
      <c r="F1274" s="273"/>
      <c r="G1274" s="272"/>
      <c r="H1274" s="273"/>
      <c r="I1274" s="272"/>
      <c r="J1274" s="212"/>
    </row>
    <row r="1275" spans="1:10" x14ac:dyDescent="0.2">
      <c r="A1275" s="268" t="s">
        <v>61</v>
      </c>
      <c r="B1275" s="269" t="str">
        <f>B18</f>
        <v>* Ulica: Zatonska - odvojak 10 (oznaka ZAT-O10)</v>
      </c>
      <c r="C1275" s="270" t="s">
        <v>3</v>
      </c>
      <c r="D1275" s="271">
        <f>'ULAZNI PODACI'!P7</f>
        <v>0</v>
      </c>
      <c r="E1275" s="272"/>
      <c r="F1275" s="273"/>
      <c r="G1275" s="272"/>
      <c r="H1275" s="273"/>
      <c r="I1275" s="272"/>
      <c r="J1275" s="212"/>
    </row>
    <row r="1276" spans="1:10" x14ac:dyDescent="0.2">
      <c r="A1276" s="268" t="s">
        <v>62</v>
      </c>
      <c r="B1276" s="269" t="str">
        <f>B19</f>
        <v>* Ulica: Zatonska - odvojak 11 (oznaka ZAT-O11)</v>
      </c>
      <c r="C1276" s="270" t="s">
        <v>3</v>
      </c>
      <c r="D1276" s="271">
        <f>'ULAZNI PODACI'!P8</f>
        <v>0</v>
      </c>
      <c r="E1276" s="272"/>
      <c r="F1276" s="273"/>
      <c r="G1276" s="272"/>
      <c r="H1276" s="273"/>
      <c r="I1276" s="272"/>
      <c r="J1276" s="212"/>
    </row>
    <row r="1277" spans="1:10" x14ac:dyDescent="0.2">
      <c r="A1277" s="268" t="s">
        <v>63</v>
      </c>
      <c r="B1277" s="269" t="str">
        <f>B20</f>
        <v>* Ulica: Zatonska - odvojak 12 (oznaka ZAT-O12)</v>
      </c>
      <c r="C1277" s="270" t="s">
        <v>3</v>
      </c>
      <c r="D1277" s="271">
        <f>'ULAZNI PODACI'!P9</f>
        <v>0</v>
      </c>
      <c r="E1277" s="272"/>
      <c r="F1277" s="273"/>
      <c r="G1277" s="272"/>
      <c r="H1277" s="273"/>
      <c r="I1277" s="272"/>
      <c r="J1277" s="212"/>
    </row>
    <row r="1278" spans="1:10" x14ac:dyDescent="0.2">
      <c r="A1278" s="268" t="s">
        <v>64</v>
      </c>
      <c r="B1278" s="269" t="str">
        <f>B21</f>
        <v>* Ulica: Zatonska - odvojak 13 (oznaka ZAT-O13)</v>
      </c>
      <c r="C1278" s="270" t="s">
        <v>3</v>
      </c>
      <c r="D1278" s="271">
        <f>'ULAZNI PODACI'!P10</f>
        <v>0</v>
      </c>
      <c r="E1278" s="272"/>
      <c r="F1278" s="273"/>
      <c r="G1278" s="272"/>
      <c r="H1278" s="273"/>
      <c r="I1278" s="272"/>
      <c r="J1278" s="212"/>
    </row>
    <row r="1279" spans="1:10" x14ac:dyDescent="0.2">
      <c r="A1279" s="268" t="s">
        <v>65</v>
      </c>
      <c r="B1279" s="269" t="str">
        <f>B22</f>
        <v>* Ulica: Zatonska - odvojak 14 (oznaka ZAT-O14)</v>
      </c>
      <c r="C1279" s="270" t="s">
        <v>3</v>
      </c>
      <c r="D1279" s="271">
        <f>'ULAZNI PODACI'!P11</f>
        <v>0</v>
      </c>
      <c r="E1279" s="272"/>
      <c r="F1279" s="273"/>
      <c r="G1279" s="272"/>
      <c r="H1279" s="273"/>
      <c r="I1279" s="272"/>
      <c r="J1279" s="212"/>
    </row>
    <row r="1280" spans="1:10" x14ac:dyDescent="0.2">
      <c r="A1280" s="268" t="s">
        <v>66</v>
      </c>
      <c r="B1280" s="269" t="str">
        <f>B23</f>
        <v>* Ulica: Zatonska - odvojak 15 (oznaka ZAT-O15)</v>
      </c>
      <c r="C1280" s="270" t="s">
        <v>3</v>
      </c>
      <c r="D1280" s="271">
        <f>'ULAZNI PODACI'!P12</f>
        <v>0</v>
      </c>
      <c r="E1280" s="272"/>
      <c r="F1280" s="273"/>
      <c r="G1280" s="272"/>
      <c r="H1280" s="273"/>
      <c r="I1280" s="272"/>
      <c r="J1280" s="212"/>
    </row>
    <row r="1281" spans="1:10" x14ac:dyDescent="0.2">
      <c r="A1281" s="268" t="s">
        <v>67</v>
      </c>
      <c r="B1281" s="269" t="str">
        <f>B24</f>
        <v>* Ulica: Zatonska - odvojak 16 (oznaka ZAT-O16)</v>
      </c>
      <c r="C1281" s="270" t="s">
        <v>3</v>
      </c>
      <c r="D1281" s="271">
        <f>'ULAZNI PODACI'!P13</f>
        <v>0</v>
      </c>
      <c r="E1281" s="272"/>
      <c r="F1281" s="273"/>
      <c r="G1281" s="272"/>
      <c r="H1281" s="273"/>
      <c r="I1281" s="272"/>
      <c r="J1281" s="212"/>
    </row>
    <row r="1282" spans="1:10" x14ac:dyDescent="0.2">
      <c r="A1282" s="268" t="s">
        <v>5</v>
      </c>
      <c r="B1282" s="269" t="str">
        <f>B25</f>
        <v>* Ulica: Ante Starčevića i Lička - odvojci (oznaka POL)</v>
      </c>
      <c r="C1282" s="270" t="s">
        <v>3</v>
      </c>
      <c r="D1282" s="271">
        <f>'ULAZNI PODACI'!P14</f>
        <v>0</v>
      </c>
      <c r="E1282" s="272"/>
      <c r="F1282" s="273"/>
      <c r="G1282" s="272"/>
      <c r="H1282" s="273"/>
      <c r="I1282" s="272"/>
      <c r="J1282" s="212"/>
    </row>
    <row r="1283" spans="1:10" x14ac:dyDescent="0.2">
      <c r="A1283" s="268" t="s">
        <v>68</v>
      </c>
      <c r="B1283" s="269" t="str">
        <f>B26</f>
        <v>* Ulica: Prve primorske čete - odvojak (oznaka PPČ)</v>
      </c>
      <c r="C1283" s="270" t="s">
        <v>3</v>
      </c>
      <c r="D1283" s="271">
        <f>'ULAZNI PODACI'!P15</f>
        <v>0</v>
      </c>
      <c r="E1283" s="272"/>
      <c r="F1283" s="273"/>
      <c r="G1283" s="272"/>
      <c r="H1283" s="273"/>
      <c r="I1283" s="272"/>
      <c r="J1283" s="212"/>
    </row>
    <row r="1284" spans="1:10" x14ac:dyDescent="0.2">
      <c r="A1284" s="268" t="s">
        <v>69</v>
      </c>
      <c r="B1284" s="269" t="str">
        <f>B27</f>
        <v>* Ulica: Ruđera Boškovića - odvojak 1 (oznaka RB-O1)</v>
      </c>
      <c r="C1284" s="270" t="s">
        <v>3</v>
      </c>
      <c r="D1284" s="271">
        <f>'ULAZNI PODACI'!P16</f>
        <v>0</v>
      </c>
      <c r="E1284" s="272"/>
      <c r="F1284" s="273"/>
      <c r="G1284" s="272"/>
      <c r="H1284" s="273"/>
      <c r="I1284" s="272"/>
      <c r="J1284" s="212"/>
    </row>
    <row r="1285" spans="1:10" x14ac:dyDescent="0.2">
      <c r="A1285" s="268" t="s">
        <v>70</v>
      </c>
      <c r="B1285" s="269" t="str">
        <f>B28</f>
        <v>* Ulica: Ruđera Boškovića - odvojak 2 (oznaka RB-O2)</v>
      </c>
      <c r="C1285" s="270" t="s">
        <v>3</v>
      </c>
      <c r="D1285" s="271">
        <f>'ULAZNI PODACI'!P17</f>
        <v>0</v>
      </c>
      <c r="E1285" s="272"/>
      <c r="F1285" s="273"/>
      <c r="G1285" s="272"/>
      <c r="H1285" s="273"/>
      <c r="I1285" s="272"/>
      <c r="J1285" s="212"/>
    </row>
    <row r="1286" spans="1:10" x14ac:dyDescent="0.2">
      <c r="A1286" s="268" t="s">
        <v>71</v>
      </c>
      <c r="B1286" s="269" t="str">
        <f>B29</f>
        <v>* Ulica: Ljudevita Gaja (oznaka LJG)</v>
      </c>
      <c r="C1286" s="270" t="s">
        <v>3</v>
      </c>
      <c r="D1286" s="271">
        <f>'ULAZNI PODACI'!P18</f>
        <v>0</v>
      </c>
      <c r="E1286" s="272"/>
      <c r="F1286" s="273"/>
      <c r="G1286" s="272"/>
      <c r="H1286" s="273"/>
      <c r="I1286" s="272"/>
      <c r="J1286" s="212"/>
    </row>
    <row r="1287" spans="1:10" x14ac:dyDescent="0.2">
      <c r="A1287" s="268" t="s">
        <v>228</v>
      </c>
      <c r="B1287" s="269" t="str">
        <f>B30</f>
        <v>* Ulica: J.Š. Akabe - odvojak (oznaka JŠA-O)</v>
      </c>
      <c r="C1287" s="270" t="s">
        <v>3</v>
      </c>
      <c r="D1287" s="271">
        <f>'ULAZNI PODACI'!P19</f>
        <v>0</v>
      </c>
      <c r="E1287" s="272"/>
      <c r="F1287" s="273"/>
      <c r="G1287" s="272"/>
      <c r="H1287" s="273"/>
      <c r="I1287" s="272"/>
      <c r="J1287" s="212"/>
    </row>
    <row r="1288" spans="1:10" x14ac:dyDescent="0.2">
      <c r="A1288" s="268" t="s">
        <v>229</v>
      </c>
      <c r="B1288" s="269" t="str">
        <f>B31</f>
        <v>* Ulica: Miroslava Krleže - odvojak (oznaka MK-O)</v>
      </c>
      <c r="C1288" s="270" t="s">
        <v>3</v>
      </c>
      <c r="D1288" s="271">
        <f>'ULAZNI PODACI'!P20</f>
        <v>0</v>
      </c>
      <c r="E1288" s="272"/>
      <c r="F1288" s="273"/>
      <c r="G1288" s="272"/>
      <c r="H1288" s="273"/>
      <c r="I1288" s="272"/>
      <c r="J1288" s="212"/>
    </row>
    <row r="1289" spans="1:10" x14ac:dyDescent="0.2">
      <c r="A1289" s="268" t="s">
        <v>230</v>
      </c>
      <c r="B1289" s="269" t="str">
        <f>B32</f>
        <v>* Ulica: Lička - odvojak (oznaka LIČ-O)</v>
      </c>
      <c r="C1289" s="270" t="s">
        <v>3</v>
      </c>
      <c r="D1289" s="271">
        <f>'ULAZNI PODACI'!P21</f>
        <v>0</v>
      </c>
      <c r="E1289" s="272"/>
      <c r="F1289" s="273"/>
      <c r="G1289" s="272"/>
      <c r="H1289" s="273"/>
      <c r="I1289" s="272"/>
      <c r="J1289" s="212"/>
    </row>
    <row r="1290" spans="1:10" x14ac:dyDescent="0.2">
      <c r="A1290" s="268" t="s">
        <v>267</v>
      </c>
      <c r="B1290" s="269" t="str">
        <f>B33</f>
        <v>* Ulica: Obrove - odvojak (oznaka OBR-O)</v>
      </c>
      <c r="C1290" s="270" t="s">
        <v>3</v>
      </c>
      <c r="D1290" s="271">
        <f>'ULAZNI PODACI'!P22</f>
        <v>0</v>
      </c>
      <c r="E1290" s="272"/>
      <c r="F1290" s="273"/>
      <c r="G1290" s="272"/>
      <c r="H1290" s="273"/>
      <c r="I1290" s="272"/>
      <c r="J1290" s="212"/>
    </row>
    <row r="1291" spans="1:10" x14ac:dyDescent="0.2">
      <c r="A1291" s="268" t="s">
        <v>292</v>
      </c>
      <c r="B1291" s="269" t="str">
        <f>B34</f>
        <v>* Ulica: ostalo, raskrižja (oznaka OST)</v>
      </c>
      <c r="C1291" s="270" t="s">
        <v>3</v>
      </c>
      <c r="D1291" s="271">
        <f>'ULAZNI PODACI'!P23</f>
        <v>1</v>
      </c>
      <c r="E1291" s="272"/>
      <c r="F1291" s="273"/>
      <c r="G1291" s="272"/>
      <c r="H1291" s="273"/>
      <c r="I1291" s="272"/>
      <c r="J1291" s="212"/>
    </row>
    <row r="1292" spans="1:10" x14ac:dyDescent="0.2">
      <c r="A1292" s="319"/>
      <c r="B1292" s="333"/>
      <c r="C1292" s="325"/>
      <c r="D1292" s="325"/>
      <c r="E1292" s="326"/>
      <c r="J1292" s="212"/>
    </row>
    <row r="1293" spans="1:10" x14ac:dyDescent="0.2">
      <c r="A1293" s="319"/>
      <c r="B1293" s="333"/>
      <c r="C1293" s="325"/>
      <c r="D1293" s="325"/>
      <c r="E1293" s="326"/>
      <c r="J1293" s="212"/>
    </row>
    <row r="1294" spans="1:10" ht="76.5" customHeight="1" x14ac:dyDescent="0.2">
      <c r="A1294" s="319" t="s">
        <v>101</v>
      </c>
      <c r="B1294" s="321" t="s">
        <v>265</v>
      </c>
      <c r="C1294" s="322" t="s">
        <v>83</v>
      </c>
      <c r="D1294" s="334">
        <f>SUM(D1295:D1312)</f>
        <v>216</v>
      </c>
      <c r="E1294" s="335"/>
      <c r="F1294" s="267"/>
      <c r="G1294" s="267"/>
      <c r="H1294" s="267"/>
      <c r="I1294" s="266"/>
      <c r="J1294" s="212"/>
    </row>
    <row r="1295" spans="1:10" ht="14.25" x14ac:dyDescent="0.2">
      <c r="A1295" s="268" t="s">
        <v>60</v>
      </c>
      <c r="B1295" s="269" t="str">
        <f>B17</f>
        <v>* Ulica: Zatonska - odvojak 9 (oznaka ZAT-O9)</v>
      </c>
      <c r="C1295" s="270" t="s">
        <v>83</v>
      </c>
      <c r="D1295" s="336">
        <f>'ULAZNI PODACI'!R6</f>
        <v>0</v>
      </c>
      <c r="E1295" s="272"/>
      <c r="F1295" s="273"/>
      <c r="G1295" s="272"/>
      <c r="H1295" s="273"/>
      <c r="I1295" s="272"/>
      <c r="J1295" s="212"/>
    </row>
    <row r="1296" spans="1:10" ht="14.25" x14ac:dyDescent="0.2">
      <c r="A1296" s="268" t="s">
        <v>61</v>
      </c>
      <c r="B1296" s="269" t="str">
        <f>B18</f>
        <v>* Ulica: Zatonska - odvojak 10 (oznaka ZAT-O10)</v>
      </c>
      <c r="C1296" s="270" t="s">
        <v>83</v>
      </c>
      <c r="D1296" s="336">
        <f>'ULAZNI PODACI'!R7</f>
        <v>22.5</v>
      </c>
      <c r="E1296" s="272"/>
      <c r="F1296" s="273"/>
      <c r="G1296" s="272"/>
      <c r="H1296" s="273"/>
      <c r="I1296" s="272"/>
      <c r="J1296" s="212"/>
    </row>
    <row r="1297" spans="1:10" ht="14.25" x14ac:dyDescent="0.2">
      <c r="A1297" s="268" t="s">
        <v>62</v>
      </c>
      <c r="B1297" s="269" t="str">
        <f>B19</f>
        <v>* Ulica: Zatonska - odvojak 11 (oznaka ZAT-O11)</v>
      </c>
      <c r="C1297" s="270" t="s">
        <v>83</v>
      </c>
      <c r="D1297" s="336">
        <f>'ULAZNI PODACI'!R8</f>
        <v>6.75</v>
      </c>
      <c r="E1297" s="272"/>
      <c r="F1297" s="273"/>
      <c r="G1297" s="272"/>
      <c r="H1297" s="273"/>
      <c r="I1297" s="272"/>
      <c r="J1297" s="212"/>
    </row>
    <row r="1298" spans="1:10" ht="14.25" x14ac:dyDescent="0.2">
      <c r="A1298" s="268" t="s">
        <v>63</v>
      </c>
      <c r="B1298" s="269" t="str">
        <f>B20</f>
        <v>* Ulica: Zatonska - odvojak 12 (oznaka ZAT-O12)</v>
      </c>
      <c r="C1298" s="270" t="s">
        <v>83</v>
      </c>
      <c r="D1298" s="336">
        <f>'ULAZNI PODACI'!R9</f>
        <v>9</v>
      </c>
      <c r="E1298" s="272"/>
      <c r="F1298" s="273"/>
      <c r="G1298" s="272"/>
      <c r="H1298" s="273"/>
      <c r="I1298" s="272"/>
      <c r="J1298" s="212"/>
    </row>
    <row r="1299" spans="1:10" ht="14.25" x14ac:dyDescent="0.2">
      <c r="A1299" s="268" t="s">
        <v>64</v>
      </c>
      <c r="B1299" s="269" t="str">
        <f>B21</f>
        <v>* Ulica: Zatonska - odvojak 13 (oznaka ZAT-O13)</v>
      </c>
      <c r="C1299" s="270" t="s">
        <v>83</v>
      </c>
      <c r="D1299" s="336">
        <f>'ULAZNI PODACI'!R10</f>
        <v>6.75</v>
      </c>
      <c r="E1299" s="272"/>
      <c r="F1299" s="273"/>
      <c r="G1299" s="272"/>
      <c r="H1299" s="273"/>
      <c r="I1299" s="272"/>
      <c r="J1299" s="212"/>
    </row>
    <row r="1300" spans="1:10" ht="14.25" x14ac:dyDescent="0.2">
      <c r="A1300" s="268" t="s">
        <v>65</v>
      </c>
      <c r="B1300" s="269" t="str">
        <f>B22</f>
        <v>* Ulica: Zatonska - odvojak 14 (oznaka ZAT-O14)</v>
      </c>
      <c r="C1300" s="270" t="s">
        <v>83</v>
      </c>
      <c r="D1300" s="336">
        <f>'ULAZNI PODACI'!R11</f>
        <v>9</v>
      </c>
      <c r="E1300" s="272"/>
      <c r="F1300" s="273"/>
      <c r="G1300" s="272"/>
      <c r="H1300" s="273"/>
      <c r="I1300" s="272"/>
      <c r="J1300" s="212"/>
    </row>
    <row r="1301" spans="1:10" ht="14.25" x14ac:dyDescent="0.2">
      <c r="A1301" s="268" t="s">
        <v>66</v>
      </c>
      <c r="B1301" s="269" t="str">
        <f>B23</f>
        <v>* Ulica: Zatonska - odvojak 15 (oznaka ZAT-O15)</v>
      </c>
      <c r="C1301" s="270" t="s">
        <v>83</v>
      </c>
      <c r="D1301" s="336">
        <f>'ULAZNI PODACI'!R12</f>
        <v>20.25</v>
      </c>
      <c r="E1301" s="272"/>
      <c r="F1301" s="273"/>
      <c r="G1301" s="272"/>
      <c r="H1301" s="273"/>
      <c r="I1301" s="272"/>
      <c r="J1301" s="212"/>
    </row>
    <row r="1302" spans="1:10" ht="14.25" x14ac:dyDescent="0.2">
      <c r="A1302" s="268" t="s">
        <v>67</v>
      </c>
      <c r="B1302" s="269" t="str">
        <f>B24</f>
        <v>* Ulica: Zatonska - odvojak 16 (oznaka ZAT-O16)</v>
      </c>
      <c r="C1302" s="270" t="s">
        <v>83</v>
      </c>
      <c r="D1302" s="336">
        <f>'ULAZNI PODACI'!R13</f>
        <v>42.75</v>
      </c>
      <c r="E1302" s="272"/>
      <c r="F1302" s="273"/>
      <c r="G1302" s="272"/>
      <c r="H1302" s="273"/>
      <c r="I1302" s="272"/>
      <c r="J1302" s="212"/>
    </row>
    <row r="1303" spans="1:10" ht="14.25" x14ac:dyDescent="0.2">
      <c r="A1303" s="268" t="s">
        <v>5</v>
      </c>
      <c r="B1303" s="269" t="str">
        <f>B25</f>
        <v>* Ulica: Ante Starčevića i Lička - odvojci (oznaka POL)</v>
      </c>
      <c r="C1303" s="270" t="s">
        <v>83</v>
      </c>
      <c r="D1303" s="336">
        <f>'ULAZNI PODACI'!R14</f>
        <v>36</v>
      </c>
      <c r="E1303" s="272"/>
      <c r="F1303" s="273"/>
      <c r="G1303" s="272"/>
      <c r="H1303" s="273"/>
      <c r="I1303" s="272"/>
      <c r="J1303" s="212"/>
    </row>
    <row r="1304" spans="1:10" ht="14.25" x14ac:dyDescent="0.2">
      <c r="A1304" s="268" t="s">
        <v>68</v>
      </c>
      <c r="B1304" s="269" t="str">
        <f>B26</f>
        <v>* Ulica: Prve primorske čete - odvojak (oznaka PPČ)</v>
      </c>
      <c r="C1304" s="270" t="s">
        <v>83</v>
      </c>
      <c r="D1304" s="336">
        <f>'ULAZNI PODACI'!R15</f>
        <v>0</v>
      </c>
      <c r="E1304" s="272"/>
      <c r="F1304" s="273"/>
      <c r="G1304" s="272"/>
      <c r="H1304" s="273"/>
      <c r="I1304" s="272"/>
      <c r="J1304" s="212"/>
    </row>
    <row r="1305" spans="1:10" ht="14.25" x14ac:dyDescent="0.2">
      <c r="A1305" s="268" t="s">
        <v>69</v>
      </c>
      <c r="B1305" s="269" t="str">
        <f>B27</f>
        <v>* Ulica: Ruđera Boškovića - odvojak 1 (oznaka RB-O1)</v>
      </c>
      <c r="C1305" s="270" t="s">
        <v>83</v>
      </c>
      <c r="D1305" s="336">
        <f>'ULAZNI PODACI'!R16</f>
        <v>6.75</v>
      </c>
      <c r="E1305" s="272"/>
      <c r="F1305" s="273"/>
      <c r="G1305" s="272"/>
      <c r="H1305" s="273"/>
      <c r="I1305" s="272"/>
      <c r="J1305" s="212"/>
    </row>
    <row r="1306" spans="1:10" ht="14.25" x14ac:dyDescent="0.2">
      <c r="A1306" s="268" t="s">
        <v>70</v>
      </c>
      <c r="B1306" s="269" t="str">
        <f>B28</f>
        <v>* Ulica: Ruđera Boškovića - odvojak 2 (oznaka RB-O2)</v>
      </c>
      <c r="C1306" s="270" t="s">
        <v>83</v>
      </c>
      <c r="D1306" s="336">
        <f>'ULAZNI PODACI'!R17</f>
        <v>6.75</v>
      </c>
      <c r="E1306" s="272"/>
      <c r="F1306" s="273"/>
      <c r="G1306" s="272"/>
      <c r="H1306" s="273"/>
      <c r="I1306" s="272"/>
      <c r="J1306" s="212"/>
    </row>
    <row r="1307" spans="1:10" ht="14.25" x14ac:dyDescent="0.2">
      <c r="A1307" s="268" t="s">
        <v>71</v>
      </c>
      <c r="B1307" s="269" t="str">
        <f>B29</f>
        <v>* Ulica: Ljudevita Gaja (oznaka LJG)</v>
      </c>
      <c r="C1307" s="270" t="s">
        <v>83</v>
      </c>
      <c r="D1307" s="336">
        <f>'ULAZNI PODACI'!R18</f>
        <v>0</v>
      </c>
      <c r="E1307" s="272"/>
      <c r="F1307" s="273"/>
      <c r="G1307" s="272"/>
      <c r="H1307" s="273"/>
      <c r="I1307" s="272"/>
      <c r="J1307" s="212"/>
    </row>
    <row r="1308" spans="1:10" ht="14.25" x14ac:dyDescent="0.2">
      <c r="A1308" s="268" t="s">
        <v>228</v>
      </c>
      <c r="B1308" s="269" t="str">
        <f>B30</f>
        <v>* Ulica: J.Š. Akabe - odvojak (oznaka JŠA-O)</v>
      </c>
      <c r="C1308" s="270" t="s">
        <v>83</v>
      </c>
      <c r="D1308" s="336">
        <f>'ULAZNI PODACI'!R19</f>
        <v>13.5</v>
      </c>
      <c r="E1308" s="272"/>
      <c r="F1308" s="273"/>
      <c r="G1308" s="272"/>
      <c r="H1308" s="273"/>
      <c r="I1308" s="272"/>
      <c r="J1308" s="212"/>
    </row>
    <row r="1309" spans="1:10" ht="14.25" x14ac:dyDescent="0.2">
      <c r="A1309" s="268" t="s">
        <v>229</v>
      </c>
      <c r="B1309" s="269" t="str">
        <f>B31</f>
        <v>* Ulica: Miroslava Krleže - odvojak (oznaka MK-O)</v>
      </c>
      <c r="C1309" s="270" t="s">
        <v>83</v>
      </c>
      <c r="D1309" s="336">
        <f>'ULAZNI PODACI'!R20</f>
        <v>4.5</v>
      </c>
      <c r="E1309" s="272"/>
      <c r="F1309" s="273"/>
      <c r="G1309" s="272"/>
      <c r="H1309" s="273"/>
      <c r="I1309" s="272"/>
      <c r="J1309" s="212"/>
    </row>
    <row r="1310" spans="1:10" ht="14.25" x14ac:dyDescent="0.2">
      <c r="A1310" s="268" t="s">
        <v>230</v>
      </c>
      <c r="B1310" s="269" t="str">
        <f>B32</f>
        <v>* Ulica: Lička - odvojak (oznaka LIČ-O)</v>
      </c>
      <c r="C1310" s="270" t="s">
        <v>83</v>
      </c>
      <c r="D1310" s="336">
        <f>'ULAZNI PODACI'!R21</f>
        <v>11.25</v>
      </c>
      <c r="E1310" s="272"/>
      <c r="F1310" s="273"/>
      <c r="G1310" s="272"/>
      <c r="H1310" s="273"/>
      <c r="I1310" s="272"/>
      <c r="J1310" s="212"/>
    </row>
    <row r="1311" spans="1:10" ht="14.25" x14ac:dyDescent="0.2">
      <c r="A1311" s="268" t="s">
        <v>267</v>
      </c>
      <c r="B1311" s="269" t="str">
        <f>B33</f>
        <v>* Ulica: Obrove - odvojak (oznaka OBR-O)</v>
      </c>
      <c r="C1311" s="270" t="s">
        <v>83</v>
      </c>
      <c r="D1311" s="336">
        <f>'ULAZNI PODACI'!R22</f>
        <v>20.25</v>
      </c>
      <c r="E1311" s="272"/>
      <c r="F1311" s="273"/>
      <c r="G1311" s="272"/>
      <c r="H1311" s="273"/>
      <c r="I1311" s="272"/>
      <c r="J1311" s="212"/>
    </row>
    <row r="1312" spans="1:10" ht="14.25" x14ac:dyDescent="0.2">
      <c r="A1312" s="268" t="s">
        <v>292</v>
      </c>
      <c r="B1312" s="269" t="str">
        <f>B34</f>
        <v>* Ulica: ostalo, raskrižja (oznaka OST)</v>
      </c>
      <c r="C1312" s="270" t="s">
        <v>83</v>
      </c>
      <c r="D1312" s="336">
        <f>'ULAZNI PODACI'!R23</f>
        <v>0</v>
      </c>
      <c r="E1312" s="272"/>
      <c r="F1312" s="273"/>
      <c r="G1312" s="272"/>
      <c r="H1312" s="273"/>
      <c r="I1312" s="272"/>
      <c r="J1312" s="212"/>
    </row>
    <row r="1313" spans="1:10" x14ac:dyDescent="0.2">
      <c r="A1313" s="319"/>
      <c r="B1313" s="333"/>
      <c r="C1313" s="325"/>
      <c r="D1313" s="325"/>
      <c r="E1313" s="326"/>
      <c r="J1313" s="212"/>
    </row>
    <row r="1314" spans="1:10" x14ac:dyDescent="0.2">
      <c r="A1314" s="319"/>
      <c r="C1314" s="277"/>
      <c r="D1314" s="277"/>
      <c r="H1314" s="212"/>
      <c r="J1314" s="212"/>
    </row>
    <row r="1315" spans="1:10" x14ac:dyDescent="0.2">
      <c r="A1315" s="311"/>
      <c r="B1315" s="255" t="s">
        <v>11</v>
      </c>
      <c r="C1315" s="312" t="s">
        <v>12</v>
      </c>
      <c r="D1315" s="312"/>
      <c r="E1315" s="257"/>
      <c r="F1315" s="258"/>
      <c r="G1315" s="257"/>
      <c r="H1315" s="313"/>
      <c r="I1315" s="259"/>
      <c r="J1315" s="212"/>
    </row>
    <row r="1316" spans="1:10" x14ac:dyDescent="0.2">
      <c r="A1316" s="319"/>
      <c r="B1316" s="314"/>
      <c r="C1316" s="315"/>
      <c r="D1316" s="315"/>
      <c r="H1316" s="316"/>
      <c r="J1316" s="212"/>
    </row>
    <row r="1317" spans="1:10" x14ac:dyDescent="0.2">
      <c r="A1317" s="319"/>
      <c r="B1317" s="314"/>
      <c r="C1317" s="315"/>
      <c r="D1317" s="315"/>
      <c r="H1317" s="316"/>
      <c r="J1317" s="212"/>
    </row>
    <row r="1318" spans="1:10" x14ac:dyDescent="0.2">
      <c r="A1318" s="254" t="s">
        <v>33</v>
      </c>
      <c r="B1318" s="255" t="s">
        <v>34</v>
      </c>
      <c r="C1318" s="312"/>
      <c r="D1318" s="312"/>
      <c r="E1318" s="257"/>
      <c r="F1318" s="258"/>
      <c r="G1318" s="257"/>
      <c r="H1318" s="313"/>
      <c r="I1318" s="259"/>
      <c r="J1318" s="212"/>
    </row>
    <row r="1319" spans="1:10" x14ac:dyDescent="0.2">
      <c r="A1319" s="319"/>
      <c r="B1319" s="314"/>
      <c r="C1319" s="315"/>
      <c r="D1319" s="315"/>
      <c r="H1319" s="316"/>
      <c r="J1319" s="212"/>
    </row>
    <row r="1320" spans="1:10" ht="12.75" customHeight="1" x14ac:dyDescent="0.2">
      <c r="A1320" s="337" t="s">
        <v>25</v>
      </c>
      <c r="B1320" s="338" t="s">
        <v>48</v>
      </c>
      <c r="C1320" s="339"/>
      <c r="D1320" s="339"/>
      <c r="E1320" s="340"/>
      <c r="F1320" s="341"/>
      <c r="G1320" s="342"/>
      <c r="H1320" s="341"/>
      <c r="I1320" s="342"/>
      <c r="J1320" s="212"/>
    </row>
    <row r="1321" spans="1:10" x14ac:dyDescent="0.2">
      <c r="A1321" s="337"/>
      <c r="B1321" s="343" t="s">
        <v>76</v>
      </c>
      <c r="C1321" s="339"/>
      <c r="D1321" s="339"/>
      <c r="E1321" s="340"/>
      <c r="F1321" s="341"/>
      <c r="G1321" s="342"/>
      <c r="H1321" s="341"/>
      <c r="I1321" s="342"/>
      <c r="J1321" s="212"/>
    </row>
    <row r="1322" spans="1:10" ht="38.25" x14ac:dyDescent="0.2">
      <c r="A1322" s="337"/>
      <c r="B1322" s="343" t="s">
        <v>75</v>
      </c>
      <c r="C1322" s="344"/>
      <c r="D1322" s="344"/>
      <c r="E1322" s="342"/>
      <c r="F1322" s="341"/>
      <c r="G1322" s="342"/>
      <c r="H1322" s="316"/>
      <c r="I1322" s="342"/>
      <c r="J1322" s="212"/>
    </row>
    <row r="1323" spans="1:10" ht="63.75" x14ac:dyDescent="0.2">
      <c r="A1323" s="337"/>
      <c r="B1323" s="345" t="s">
        <v>84</v>
      </c>
      <c r="C1323" s="344"/>
      <c r="D1323" s="344"/>
      <c r="E1323" s="342"/>
      <c r="F1323" s="341"/>
      <c r="G1323" s="342"/>
      <c r="H1323" s="316"/>
      <c r="I1323" s="342"/>
      <c r="J1323" s="212"/>
    </row>
    <row r="1324" spans="1:10" ht="25.5" x14ac:dyDescent="0.2">
      <c r="A1324" s="337"/>
      <c r="B1324" s="346" t="s">
        <v>49</v>
      </c>
      <c r="C1324" s="344"/>
      <c r="D1324" s="344"/>
      <c r="E1324" s="342"/>
      <c r="F1324" s="341"/>
      <c r="G1324" s="342"/>
      <c r="H1324" s="316"/>
      <c r="I1324" s="342"/>
      <c r="J1324" s="212"/>
    </row>
    <row r="1325" spans="1:10" ht="12.75" customHeight="1" x14ac:dyDescent="0.2">
      <c r="A1325" s="337"/>
      <c r="B1325" s="347" t="s">
        <v>266</v>
      </c>
      <c r="C1325" s="339"/>
      <c r="D1325" s="339"/>
      <c r="E1325" s="340"/>
      <c r="F1325" s="341"/>
      <c r="G1325" s="342"/>
      <c r="H1325" s="341"/>
      <c r="I1325" s="342"/>
      <c r="J1325" s="212"/>
    </row>
    <row r="1326" spans="1:10" x14ac:dyDescent="0.2">
      <c r="A1326" s="337"/>
      <c r="B1326" s="347" t="s">
        <v>85</v>
      </c>
      <c r="C1326" s="348" t="s">
        <v>1</v>
      </c>
      <c r="D1326" s="265">
        <f>SUM(D1329:D1346)</f>
        <v>3165</v>
      </c>
      <c r="E1326" s="266"/>
      <c r="F1326" s="267"/>
      <c r="G1326" s="267"/>
      <c r="H1326" s="267"/>
      <c r="I1326" s="266"/>
      <c r="J1326" s="349"/>
    </row>
    <row r="1327" spans="1:10" x14ac:dyDescent="0.2">
      <c r="A1327" s="337"/>
      <c r="B1327" s="350"/>
      <c r="C1327" s="339"/>
      <c r="D1327" s="351"/>
      <c r="E1327" s="352"/>
      <c r="F1327" s="340"/>
      <c r="G1327" s="340"/>
      <c r="H1327" s="340"/>
      <c r="I1327" s="352"/>
      <c r="J1327" s="212"/>
    </row>
    <row r="1328" spans="1:10" ht="25.5" x14ac:dyDescent="0.2">
      <c r="A1328" s="337"/>
      <c r="B1328" s="353" t="s">
        <v>79</v>
      </c>
      <c r="C1328" s="339"/>
      <c r="D1328" s="351"/>
      <c r="E1328" s="352"/>
      <c r="F1328" s="340"/>
      <c r="G1328" s="340"/>
      <c r="H1328" s="340"/>
      <c r="I1328" s="352"/>
      <c r="J1328" s="212"/>
    </row>
    <row r="1329" spans="1:10" x14ac:dyDescent="0.2">
      <c r="A1329" s="354" t="s">
        <v>60</v>
      </c>
      <c r="B1329" s="355" t="str">
        <f>B17</f>
        <v>* Ulica: Zatonska - odvojak 9 (oznaka ZAT-O9)</v>
      </c>
      <c r="C1329" s="356" t="s">
        <v>1</v>
      </c>
      <c r="D1329" s="357">
        <f>F17</f>
        <v>187</v>
      </c>
      <c r="E1329" s="358"/>
      <c r="F1329" s="303"/>
      <c r="G1329" s="304"/>
      <c r="H1329" s="304"/>
      <c r="I1329" s="303"/>
      <c r="J1329" s="212"/>
    </row>
    <row r="1330" spans="1:10" x14ac:dyDescent="0.2">
      <c r="A1330" s="354" t="s">
        <v>61</v>
      </c>
      <c r="B1330" s="355" t="str">
        <f>B18</f>
        <v>* Ulica: Zatonska - odvojak 10 (oznaka ZAT-O10)</v>
      </c>
      <c r="C1330" s="356" t="s">
        <v>1</v>
      </c>
      <c r="D1330" s="357">
        <f>F18</f>
        <v>200</v>
      </c>
      <c r="E1330" s="358"/>
      <c r="F1330" s="303"/>
      <c r="G1330" s="304"/>
      <c r="H1330" s="304"/>
      <c r="I1330" s="303"/>
      <c r="J1330" s="212"/>
    </row>
    <row r="1331" spans="1:10" x14ac:dyDescent="0.2">
      <c r="A1331" s="354" t="s">
        <v>62</v>
      </c>
      <c r="B1331" s="355" t="str">
        <f>B19</f>
        <v>* Ulica: Zatonska - odvojak 11 (oznaka ZAT-O11)</v>
      </c>
      <c r="C1331" s="356" t="s">
        <v>1</v>
      </c>
      <c r="D1331" s="357">
        <f>F19</f>
        <v>77</v>
      </c>
      <c r="E1331" s="358"/>
      <c r="F1331" s="303"/>
      <c r="G1331" s="304"/>
      <c r="H1331" s="304"/>
      <c r="I1331" s="303"/>
      <c r="J1331" s="212"/>
    </row>
    <row r="1332" spans="1:10" x14ac:dyDescent="0.2">
      <c r="A1332" s="354" t="s">
        <v>63</v>
      </c>
      <c r="B1332" s="355" t="str">
        <f>B20</f>
        <v>* Ulica: Zatonska - odvojak 12 (oznaka ZAT-O12)</v>
      </c>
      <c r="C1332" s="356" t="s">
        <v>1</v>
      </c>
      <c r="D1332" s="357">
        <f>F20</f>
        <v>102</v>
      </c>
      <c r="E1332" s="358"/>
      <c r="F1332" s="303"/>
      <c r="G1332" s="304"/>
      <c r="H1332" s="304"/>
      <c r="I1332" s="303"/>
      <c r="J1332" s="212"/>
    </row>
    <row r="1333" spans="1:10" x14ac:dyDescent="0.2">
      <c r="A1333" s="354" t="s">
        <v>64</v>
      </c>
      <c r="B1333" s="355" t="str">
        <f>B21</f>
        <v>* Ulica: Zatonska - odvojak 13 (oznaka ZAT-O13)</v>
      </c>
      <c r="C1333" s="356" t="s">
        <v>1</v>
      </c>
      <c r="D1333" s="357">
        <f>F21</f>
        <v>92</v>
      </c>
      <c r="E1333" s="358"/>
      <c r="F1333" s="303"/>
      <c r="G1333" s="304"/>
      <c r="H1333" s="304"/>
      <c r="I1333" s="303"/>
      <c r="J1333" s="212"/>
    </row>
    <row r="1334" spans="1:10" x14ac:dyDescent="0.2">
      <c r="A1334" s="354" t="s">
        <v>65</v>
      </c>
      <c r="B1334" s="355" t="str">
        <f>B22</f>
        <v>* Ulica: Zatonska - odvojak 14 (oznaka ZAT-O14)</v>
      </c>
      <c r="C1334" s="356" t="s">
        <v>1</v>
      </c>
      <c r="D1334" s="357">
        <f>F22</f>
        <v>113</v>
      </c>
      <c r="E1334" s="358"/>
      <c r="F1334" s="303"/>
      <c r="G1334" s="304"/>
      <c r="H1334" s="304"/>
      <c r="I1334" s="303"/>
      <c r="J1334" s="212"/>
    </row>
    <row r="1335" spans="1:10" x14ac:dyDescent="0.2">
      <c r="A1335" s="354" t="s">
        <v>66</v>
      </c>
      <c r="B1335" s="355" t="str">
        <f>B23</f>
        <v>* Ulica: Zatonska - odvojak 15 (oznaka ZAT-O15)</v>
      </c>
      <c r="C1335" s="356" t="s">
        <v>1</v>
      </c>
      <c r="D1335" s="357">
        <f>F23</f>
        <v>234</v>
      </c>
      <c r="E1335" s="358"/>
      <c r="F1335" s="303"/>
      <c r="G1335" s="304"/>
      <c r="H1335" s="304"/>
      <c r="I1335" s="303"/>
      <c r="J1335" s="212"/>
    </row>
    <row r="1336" spans="1:10" x14ac:dyDescent="0.2">
      <c r="A1336" s="354" t="s">
        <v>67</v>
      </c>
      <c r="B1336" s="355" t="str">
        <f>B24</f>
        <v>* Ulica: Zatonska - odvojak 16 (oznaka ZAT-O16)</v>
      </c>
      <c r="C1336" s="356" t="s">
        <v>1</v>
      </c>
      <c r="D1336" s="357">
        <f>F24</f>
        <v>546</v>
      </c>
      <c r="E1336" s="358"/>
      <c r="F1336" s="303"/>
      <c r="G1336" s="304"/>
      <c r="H1336" s="304"/>
      <c r="I1336" s="303"/>
      <c r="J1336" s="212"/>
    </row>
    <row r="1337" spans="1:10" x14ac:dyDescent="0.2">
      <c r="A1337" s="354" t="s">
        <v>5</v>
      </c>
      <c r="B1337" s="355" t="str">
        <f>B25</f>
        <v>* Ulica: Ante Starčevića i Lička - odvojci (oznaka POL)</v>
      </c>
      <c r="C1337" s="356" t="s">
        <v>1</v>
      </c>
      <c r="D1337" s="357">
        <f>F25</f>
        <v>432</v>
      </c>
      <c r="E1337" s="358"/>
      <c r="F1337" s="303"/>
      <c r="G1337" s="304"/>
      <c r="H1337" s="304"/>
      <c r="I1337" s="303"/>
      <c r="J1337" s="212"/>
    </row>
    <row r="1338" spans="1:10" x14ac:dyDescent="0.2">
      <c r="A1338" s="354" t="s">
        <v>68</v>
      </c>
      <c r="B1338" s="355" t="str">
        <f>B26</f>
        <v>* Ulica: Prve primorske čete - odvojak (oznaka PPČ)</v>
      </c>
      <c r="C1338" s="356" t="s">
        <v>1</v>
      </c>
      <c r="D1338" s="357">
        <f>F26</f>
        <v>133</v>
      </c>
      <c r="E1338" s="358"/>
      <c r="F1338" s="303"/>
      <c r="G1338" s="304"/>
      <c r="H1338" s="304"/>
      <c r="I1338" s="303"/>
      <c r="J1338" s="212"/>
    </row>
    <row r="1339" spans="1:10" x14ac:dyDescent="0.2">
      <c r="A1339" s="354" t="s">
        <v>69</v>
      </c>
      <c r="B1339" s="355" t="str">
        <f>B27</f>
        <v>* Ulica: Ruđera Boškovića - odvojak 1 (oznaka RB-O1)</v>
      </c>
      <c r="C1339" s="356" t="s">
        <v>1</v>
      </c>
      <c r="D1339" s="357">
        <f>F27</f>
        <v>60</v>
      </c>
      <c r="E1339" s="358"/>
      <c r="F1339" s="303"/>
      <c r="G1339" s="304"/>
      <c r="H1339" s="304"/>
      <c r="I1339" s="303"/>
      <c r="J1339" s="212"/>
    </row>
    <row r="1340" spans="1:10" x14ac:dyDescent="0.2">
      <c r="A1340" s="354" t="s">
        <v>70</v>
      </c>
      <c r="B1340" s="355" t="str">
        <f>B28</f>
        <v>* Ulica: Ruđera Boškovića - odvojak 2 (oznaka RB-O2)</v>
      </c>
      <c r="C1340" s="356" t="s">
        <v>1</v>
      </c>
      <c r="D1340" s="357">
        <f>F28</f>
        <v>58</v>
      </c>
      <c r="E1340" s="358"/>
      <c r="F1340" s="303"/>
      <c r="G1340" s="304"/>
      <c r="H1340" s="304"/>
      <c r="I1340" s="303"/>
      <c r="J1340" s="212"/>
    </row>
    <row r="1341" spans="1:10" x14ac:dyDescent="0.2">
      <c r="A1341" s="354" t="s">
        <v>71</v>
      </c>
      <c r="B1341" s="355" t="str">
        <f>B29</f>
        <v>* Ulica: Ljudevita Gaja (oznaka LJG)</v>
      </c>
      <c r="C1341" s="356" t="s">
        <v>1</v>
      </c>
      <c r="D1341" s="357">
        <f>F29</f>
        <v>106</v>
      </c>
      <c r="E1341" s="358"/>
      <c r="F1341" s="303"/>
      <c r="G1341" s="304"/>
      <c r="H1341" s="304"/>
      <c r="I1341" s="303"/>
      <c r="J1341" s="212"/>
    </row>
    <row r="1342" spans="1:10" x14ac:dyDescent="0.2">
      <c r="A1342" s="354" t="s">
        <v>228</v>
      </c>
      <c r="B1342" s="355" t="str">
        <f>B30</f>
        <v>* Ulica: J.Š. Akabe - odvojak (oznaka JŠA-O)</v>
      </c>
      <c r="C1342" s="356" t="s">
        <v>1</v>
      </c>
      <c r="D1342" s="357">
        <f>F30</f>
        <v>155</v>
      </c>
      <c r="E1342" s="358"/>
      <c r="F1342" s="303"/>
      <c r="G1342" s="304"/>
      <c r="H1342" s="304"/>
      <c r="I1342" s="303"/>
      <c r="J1342" s="212"/>
    </row>
    <row r="1343" spans="1:10" x14ac:dyDescent="0.2">
      <c r="A1343" s="354" t="s">
        <v>229</v>
      </c>
      <c r="B1343" s="355" t="str">
        <f>B31</f>
        <v>* Ulica: Miroslava Krleže - odvojak (oznaka MK-O)</v>
      </c>
      <c r="C1343" s="356" t="s">
        <v>1</v>
      </c>
      <c r="D1343" s="357">
        <f>F31</f>
        <v>200</v>
      </c>
      <c r="E1343" s="358"/>
      <c r="F1343" s="303"/>
      <c r="G1343" s="304"/>
      <c r="H1343" s="304"/>
      <c r="I1343" s="303"/>
      <c r="J1343" s="212"/>
    </row>
    <row r="1344" spans="1:10" x14ac:dyDescent="0.2">
      <c r="A1344" s="354" t="s">
        <v>230</v>
      </c>
      <c r="B1344" s="355" t="str">
        <f>B32</f>
        <v>* Ulica: Lička - odvojak (oznaka LIČ-O)</v>
      </c>
      <c r="C1344" s="356" t="s">
        <v>1</v>
      </c>
      <c r="D1344" s="357">
        <f>F32</f>
        <v>117</v>
      </c>
      <c r="E1344" s="358"/>
      <c r="F1344" s="303"/>
      <c r="G1344" s="304"/>
      <c r="H1344" s="304"/>
      <c r="I1344" s="303"/>
      <c r="J1344" s="212"/>
    </row>
    <row r="1345" spans="1:16" x14ac:dyDescent="0.2">
      <c r="A1345" s="354" t="s">
        <v>267</v>
      </c>
      <c r="B1345" s="355" t="str">
        <f>B33</f>
        <v>* Ulica: Obrove - odvojak (oznaka OBR-O)</v>
      </c>
      <c r="C1345" s="356" t="s">
        <v>1</v>
      </c>
      <c r="D1345" s="357">
        <f>F33</f>
        <v>243</v>
      </c>
      <c r="E1345" s="358"/>
      <c r="F1345" s="303"/>
      <c r="G1345" s="304"/>
      <c r="H1345" s="304"/>
      <c r="I1345" s="303"/>
      <c r="J1345" s="212"/>
    </row>
    <row r="1346" spans="1:16" x14ac:dyDescent="0.2">
      <c r="A1346" s="354" t="s">
        <v>292</v>
      </c>
      <c r="B1346" s="355" t="str">
        <f>B34</f>
        <v>* Ulica: ostalo, raskrižja (oznaka OST)</v>
      </c>
      <c r="C1346" s="356" t="s">
        <v>1</v>
      </c>
      <c r="D1346" s="357">
        <f>F34</f>
        <v>110</v>
      </c>
      <c r="E1346" s="358"/>
      <c r="F1346" s="303"/>
      <c r="G1346" s="304"/>
      <c r="H1346" s="304"/>
      <c r="I1346" s="303"/>
      <c r="J1346" s="212"/>
    </row>
    <row r="1347" spans="1:16" s="262" customFormat="1" x14ac:dyDescent="0.2">
      <c r="A1347" s="319"/>
      <c r="B1347" s="359"/>
      <c r="C1347" s="339"/>
      <c r="D1347" s="325"/>
      <c r="E1347" s="326"/>
      <c r="F1347" s="183"/>
      <c r="G1347" s="182"/>
      <c r="H1347" s="183"/>
      <c r="I1347" s="182"/>
      <c r="J1347" s="331"/>
      <c r="K1347" s="261"/>
      <c r="L1347" s="260"/>
      <c r="M1347" s="260"/>
      <c r="N1347" s="260"/>
      <c r="O1347" s="260"/>
      <c r="P1347" s="260"/>
    </row>
    <row r="1348" spans="1:16" s="262" customFormat="1" x14ac:dyDescent="0.2">
      <c r="A1348" s="319"/>
      <c r="B1348" s="359"/>
      <c r="C1348" s="339"/>
      <c r="D1348" s="325"/>
      <c r="E1348" s="326"/>
      <c r="F1348" s="183"/>
      <c r="G1348" s="182"/>
      <c r="H1348" s="183"/>
      <c r="I1348" s="182"/>
      <c r="J1348" s="331"/>
      <c r="K1348" s="261"/>
      <c r="L1348" s="260"/>
      <c r="M1348" s="260"/>
      <c r="N1348" s="260"/>
      <c r="O1348" s="260"/>
      <c r="P1348" s="260"/>
    </row>
    <row r="1349" spans="1:16" ht="38.25" x14ac:dyDescent="0.2">
      <c r="A1349" s="319" t="s">
        <v>18</v>
      </c>
      <c r="B1349" s="321" t="s">
        <v>57</v>
      </c>
      <c r="C1349" s="339"/>
      <c r="D1349" s="325"/>
      <c r="E1349" s="326"/>
      <c r="J1349" s="212"/>
    </row>
    <row r="1350" spans="1:16" x14ac:dyDescent="0.2">
      <c r="A1350" s="319"/>
      <c r="B1350" s="347" t="s">
        <v>85</v>
      </c>
      <c r="C1350" s="348" t="s">
        <v>0</v>
      </c>
      <c r="D1350" s="265">
        <f>SUM(D1353:D1370)</f>
        <v>124</v>
      </c>
      <c r="E1350" s="266"/>
      <c r="F1350" s="267"/>
      <c r="G1350" s="267"/>
      <c r="H1350" s="267"/>
      <c r="I1350" s="266"/>
      <c r="J1350" s="212"/>
    </row>
    <row r="1351" spans="1:16" x14ac:dyDescent="0.2">
      <c r="A1351" s="319"/>
      <c r="B1351" s="359"/>
      <c r="C1351" s="339"/>
      <c r="D1351" s="325"/>
      <c r="E1351" s="326"/>
      <c r="J1351" s="212"/>
    </row>
    <row r="1352" spans="1:16" ht="25.5" x14ac:dyDescent="0.2">
      <c r="A1352" s="337"/>
      <c r="B1352" s="353" t="s">
        <v>78</v>
      </c>
      <c r="C1352" s="339"/>
      <c r="D1352" s="351"/>
      <c r="E1352" s="352"/>
      <c r="F1352" s="340"/>
      <c r="G1352" s="340"/>
      <c r="H1352" s="340"/>
      <c r="I1352" s="352"/>
      <c r="J1352" s="212"/>
    </row>
    <row r="1353" spans="1:16" x14ac:dyDescent="0.2">
      <c r="A1353" s="354" t="s">
        <v>60</v>
      </c>
      <c r="B1353" s="355" t="str">
        <f>B17</f>
        <v>* Ulica: Zatonska - odvojak 9 (oznaka ZAT-O9)</v>
      </c>
      <c r="C1353" s="356" t="s">
        <v>0</v>
      </c>
      <c r="D1353" s="357">
        <f>H17</f>
        <v>8</v>
      </c>
      <c r="E1353" s="303"/>
      <c r="F1353" s="303"/>
      <c r="G1353" s="304"/>
      <c r="H1353" s="304"/>
      <c r="I1353" s="303"/>
      <c r="J1353" s="212"/>
    </row>
    <row r="1354" spans="1:16" x14ac:dyDescent="0.2">
      <c r="A1354" s="354" t="s">
        <v>61</v>
      </c>
      <c r="B1354" s="355" t="str">
        <f>B18</f>
        <v>* Ulica: Zatonska - odvojak 10 (oznaka ZAT-O10)</v>
      </c>
      <c r="C1354" s="356" t="s">
        <v>0</v>
      </c>
      <c r="D1354" s="357">
        <f>H18</f>
        <v>10</v>
      </c>
      <c r="E1354" s="303"/>
      <c r="F1354" s="303"/>
      <c r="G1354" s="304"/>
      <c r="H1354" s="304"/>
      <c r="I1354" s="303"/>
      <c r="J1354" s="212"/>
    </row>
    <row r="1355" spans="1:16" x14ac:dyDescent="0.2">
      <c r="A1355" s="354" t="s">
        <v>62</v>
      </c>
      <c r="B1355" s="355" t="str">
        <f>B19</f>
        <v>* Ulica: Zatonska - odvojak 11 (oznaka ZAT-O11)</v>
      </c>
      <c r="C1355" s="356" t="s">
        <v>0</v>
      </c>
      <c r="D1355" s="357">
        <f>H19</f>
        <v>3</v>
      </c>
      <c r="E1355" s="303"/>
      <c r="F1355" s="303"/>
      <c r="G1355" s="304"/>
      <c r="H1355" s="304"/>
      <c r="I1355" s="303"/>
    </row>
    <row r="1356" spans="1:16" x14ac:dyDescent="0.2">
      <c r="A1356" s="354" t="s">
        <v>63</v>
      </c>
      <c r="B1356" s="355" t="str">
        <f>B20</f>
        <v>* Ulica: Zatonska - odvojak 12 (oznaka ZAT-O12)</v>
      </c>
      <c r="C1356" s="356" t="s">
        <v>0</v>
      </c>
      <c r="D1356" s="357">
        <f>H20</f>
        <v>4</v>
      </c>
      <c r="E1356" s="303"/>
      <c r="F1356" s="303"/>
      <c r="G1356" s="304"/>
      <c r="H1356" s="304"/>
      <c r="I1356" s="303"/>
    </row>
    <row r="1357" spans="1:16" x14ac:dyDescent="0.2">
      <c r="A1357" s="354" t="s">
        <v>64</v>
      </c>
      <c r="B1357" s="355" t="str">
        <f>B21</f>
        <v>* Ulica: Zatonska - odvojak 13 (oznaka ZAT-O13)</v>
      </c>
      <c r="C1357" s="356" t="s">
        <v>0</v>
      </c>
      <c r="D1357" s="357">
        <f>H21</f>
        <v>3</v>
      </c>
      <c r="E1357" s="303"/>
      <c r="F1357" s="303"/>
      <c r="G1357" s="304"/>
      <c r="H1357" s="304"/>
      <c r="I1357" s="303"/>
    </row>
    <row r="1358" spans="1:16" x14ac:dyDescent="0.2">
      <c r="A1358" s="354" t="s">
        <v>65</v>
      </c>
      <c r="B1358" s="355" t="str">
        <f>B22</f>
        <v>* Ulica: Zatonska - odvojak 14 (oznaka ZAT-O14)</v>
      </c>
      <c r="C1358" s="356" t="s">
        <v>0</v>
      </c>
      <c r="D1358" s="357">
        <f>H22</f>
        <v>4</v>
      </c>
      <c r="E1358" s="303"/>
      <c r="F1358" s="303"/>
      <c r="G1358" s="304"/>
      <c r="H1358" s="304"/>
      <c r="I1358" s="303"/>
    </row>
    <row r="1359" spans="1:16" x14ac:dyDescent="0.2">
      <c r="A1359" s="354" t="s">
        <v>66</v>
      </c>
      <c r="B1359" s="355" t="str">
        <f>B23</f>
        <v>* Ulica: Zatonska - odvojak 15 (oznaka ZAT-O15)</v>
      </c>
      <c r="C1359" s="356" t="s">
        <v>0</v>
      </c>
      <c r="D1359" s="357">
        <f>H23</f>
        <v>9</v>
      </c>
      <c r="E1359" s="303"/>
      <c r="F1359" s="303"/>
      <c r="G1359" s="304"/>
      <c r="H1359" s="304"/>
      <c r="I1359" s="303"/>
    </row>
    <row r="1360" spans="1:16" x14ac:dyDescent="0.2">
      <c r="A1360" s="354" t="s">
        <v>67</v>
      </c>
      <c r="B1360" s="355" t="str">
        <f>B24</f>
        <v>* Ulica: Zatonska - odvojak 16 (oznaka ZAT-O16)</v>
      </c>
      <c r="C1360" s="356" t="s">
        <v>0</v>
      </c>
      <c r="D1360" s="357">
        <f>H24</f>
        <v>19</v>
      </c>
      <c r="E1360" s="303"/>
      <c r="F1360" s="303"/>
      <c r="G1360" s="304"/>
      <c r="H1360" s="304"/>
      <c r="I1360" s="303"/>
    </row>
    <row r="1361" spans="1:9" x14ac:dyDescent="0.2">
      <c r="A1361" s="354" t="s">
        <v>5</v>
      </c>
      <c r="B1361" s="355" t="str">
        <f>B25</f>
        <v>* Ulica: Ante Starčevića i Lička - odvojci (oznaka POL)</v>
      </c>
      <c r="C1361" s="356" t="s">
        <v>0</v>
      </c>
      <c r="D1361" s="357">
        <f>H25</f>
        <v>16</v>
      </c>
      <c r="E1361" s="303"/>
      <c r="F1361" s="303"/>
      <c r="G1361" s="304"/>
      <c r="H1361" s="304"/>
      <c r="I1361" s="303"/>
    </row>
    <row r="1362" spans="1:9" x14ac:dyDescent="0.2">
      <c r="A1362" s="354" t="s">
        <v>68</v>
      </c>
      <c r="B1362" s="355" t="str">
        <f>B26</f>
        <v>* Ulica: Prve primorske čete - odvojak (oznaka PPČ)</v>
      </c>
      <c r="C1362" s="356" t="s">
        <v>0</v>
      </c>
      <c r="D1362" s="357">
        <f>H26</f>
        <v>6</v>
      </c>
      <c r="E1362" s="303"/>
      <c r="F1362" s="303"/>
      <c r="G1362" s="304"/>
      <c r="H1362" s="304"/>
      <c r="I1362" s="303"/>
    </row>
    <row r="1363" spans="1:9" x14ac:dyDescent="0.2">
      <c r="A1363" s="354" t="s">
        <v>69</v>
      </c>
      <c r="B1363" s="355" t="str">
        <f>B27</f>
        <v>* Ulica: Ruđera Boškovića - odvojak 1 (oznaka RB-O1)</v>
      </c>
      <c r="C1363" s="356" t="s">
        <v>0</v>
      </c>
      <c r="D1363" s="357">
        <f>H27</f>
        <v>3</v>
      </c>
      <c r="E1363" s="303"/>
      <c r="F1363" s="303"/>
      <c r="G1363" s="304"/>
      <c r="H1363" s="304"/>
      <c r="I1363" s="303"/>
    </row>
    <row r="1364" spans="1:9" x14ac:dyDescent="0.2">
      <c r="A1364" s="354" t="s">
        <v>70</v>
      </c>
      <c r="B1364" s="355" t="str">
        <f>B28</f>
        <v>* Ulica: Ruđera Boškovića - odvojak 2 (oznaka RB-O2)</v>
      </c>
      <c r="C1364" s="356" t="s">
        <v>0</v>
      </c>
      <c r="D1364" s="357">
        <f>H28</f>
        <v>3</v>
      </c>
      <c r="E1364" s="303"/>
      <c r="F1364" s="303"/>
      <c r="G1364" s="304"/>
      <c r="H1364" s="304"/>
      <c r="I1364" s="303"/>
    </row>
    <row r="1365" spans="1:9" x14ac:dyDescent="0.2">
      <c r="A1365" s="354" t="s">
        <v>71</v>
      </c>
      <c r="B1365" s="355" t="str">
        <f>B29</f>
        <v>* Ulica: Ljudevita Gaja (oznaka LJG)</v>
      </c>
      <c r="C1365" s="356" t="s">
        <v>0</v>
      </c>
      <c r="D1365" s="357">
        <f>H29</f>
        <v>5</v>
      </c>
      <c r="E1365" s="303"/>
      <c r="F1365" s="303"/>
      <c r="G1365" s="304"/>
      <c r="H1365" s="304"/>
      <c r="I1365" s="303"/>
    </row>
    <row r="1366" spans="1:9" x14ac:dyDescent="0.2">
      <c r="A1366" s="354" t="s">
        <v>228</v>
      </c>
      <c r="B1366" s="355" t="str">
        <f>B30</f>
        <v>* Ulica: J.Š. Akabe - odvojak (oznaka JŠA-O)</v>
      </c>
      <c r="C1366" s="356" t="s">
        <v>0</v>
      </c>
      <c r="D1366" s="357">
        <f>H30</f>
        <v>6</v>
      </c>
      <c r="E1366" s="303"/>
      <c r="F1366" s="303"/>
      <c r="G1366" s="304"/>
      <c r="H1366" s="304"/>
      <c r="I1366" s="303"/>
    </row>
    <row r="1367" spans="1:9" x14ac:dyDescent="0.2">
      <c r="A1367" s="354" t="s">
        <v>229</v>
      </c>
      <c r="B1367" s="355" t="str">
        <f>B31</f>
        <v>* Ulica: Miroslava Krleže - odvojak (oznaka MK-O)</v>
      </c>
      <c r="C1367" s="356" t="s">
        <v>0</v>
      </c>
      <c r="D1367" s="357">
        <f>H31</f>
        <v>7</v>
      </c>
      <c r="E1367" s="303"/>
      <c r="F1367" s="303"/>
      <c r="G1367" s="304"/>
      <c r="H1367" s="304"/>
      <c r="I1367" s="303"/>
    </row>
    <row r="1368" spans="1:9" x14ac:dyDescent="0.2">
      <c r="A1368" s="354" t="s">
        <v>230</v>
      </c>
      <c r="B1368" s="355" t="str">
        <f>B32</f>
        <v>* Ulica: Lička - odvojak (oznaka LIČ-O)</v>
      </c>
      <c r="C1368" s="356" t="s">
        <v>0</v>
      </c>
      <c r="D1368" s="357">
        <f>H32</f>
        <v>5</v>
      </c>
      <c r="E1368" s="303"/>
      <c r="F1368" s="303"/>
      <c r="G1368" s="304"/>
      <c r="H1368" s="304"/>
      <c r="I1368" s="303"/>
    </row>
    <row r="1369" spans="1:9" x14ac:dyDescent="0.2">
      <c r="A1369" s="354" t="s">
        <v>267</v>
      </c>
      <c r="B1369" s="355" t="str">
        <f>B33</f>
        <v>* Ulica: Obrove - odvojak (oznaka OBR-O)</v>
      </c>
      <c r="C1369" s="356" t="s">
        <v>0</v>
      </c>
      <c r="D1369" s="357">
        <f>H33</f>
        <v>8</v>
      </c>
      <c r="E1369" s="303"/>
      <c r="F1369" s="303"/>
      <c r="G1369" s="304"/>
      <c r="H1369" s="304"/>
      <c r="I1369" s="303"/>
    </row>
    <row r="1370" spans="1:9" x14ac:dyDescent="0.2">
      <c r="A1370" s="354" t="s">
        <v>292</v>
      </c>
      <c r="B1370" s="355" t="str">
        <f>B34</f>
        <v>* Ulica: ostalo, raskrižja (oznaka OST)</v>
      </c>
      <c r="C1370" s="356" t="s">
        <v>0</v>
      </c>
      <c r="D1370" s="357">
        <f>H34</f>
        <v>5</v>
      </c>
      <c r="E1370" s="303"/>
      <c r="F1370" s="303"/>
      <c r="G1370" s="304"/>
      <c r="H1370" s="304"/>
      <c r="I1370" s="303"/>
    </row>
    <row r="1371" spans="1:9" x14ac:dyDescent="0.2">
      <c r="A1371" s="319"/>
      <c r="B1371" s="359"/>
      <c r="C1371" s="339"/>
      <c r="D1371" s="325"/>
      <c r="E1371" s="326"/>
    </row>
    <row r="1372" spans="1:9" x14ac:dyDescent="0.2">
      <c r="A1372" s="319"/>
      <c r="B1372" s="314"/>
      <c r="C1372" s="315"/>
      <c r="D1372" s="315"/>
      <c r="H1372" s="316"/>
    </row>
    <row r="1373" spans="1:9" x14ac:dyDescent="0.2">
      <c r="A1373" s="311"/>
      <c r="B1373" s="255" t="s">
        <v>35</v>
      </c>
      <c r="C1373" s="312" t="s">
        <v>12</v>
      </c>
      <c r="D1373" s="312"/>
      <c r="E1373" s="257"/>
      <c r="F1373" s="258"/>
      <c r="G1373" s="257"/>
      <c r="H1373" s="313"/>
      <c r="I1373" s="259"/>
    </row>
    <row r="1374" spans="1:9" x14ac:dyDescent="0.2">
      <c r="A1374" s="319"/>
      <c r="B1374" s="314"/>
      <c r="C1374" s="315"/>
      <c r="D1374" s="315"/>
      <c r="H1374" s="316"/>
    </row>
    <row r="1375" spans="1:9" x14ac:dyDescent="0.2">
      <c r="A1375" s="319"/>
      <c r="B1375" s="314"/>
      <c r="C1375" s="315"/>
      <c r="D1375" s="315"/>
      <c r="H1375" s="316"/>
    </row>
    <row r="1376" spans="1:9" x14ac:dyDescent="0.2">
      <c r="A1376" s="319"/>
      <c r="B1376" s="314"/>
      <c r="C1376" s="315"/>
      <c r="D1376" s="315"/>
      <c r="H1376" s="316"/>
    </row>
    <row r="1377" spans="1:9" x14ac:dyDescent="0.2">
      <c r="A1377" s="319"/>
      <c r="B1377" s="360"/>
      <c r="C1377" s="315"/>
      <c r="D1377" s="315"/>
    </row>
    <row r="1378" spans="1:9" x14ac:dyDescent="0.2">
      <c r="A1378" s="319"/>
      <c r="B1378" s="360"/>
      <c r="C1378" s="315"/>
      <c r="D1378" s="315"/>
    </row>
    <row r="1379" spans="1:9" ht="15.75" x14ac:dyDescent="0.2">
      <c r="A1379" s="361"/>
      <c r="B1379" s="362" t="s">
        <v>77</v>
      </c>
      <c r="C1379" s="363"/>
      <c r="D1379" s="363"/>
      <c r="E1379" s="364"/>
      <c r="F1379" s="365"/>
      <c r="G1379" s="364"/>
      <c r="H1379" s="365"/>
      <c r="I1379" s="366"/>
    </row>
    <row r="1380" spans="1:9" x14ac:dyDescent="0.2">
      <c r="A1380" s="367"/>
      <c r="B1380" s="368"/>
      <c r="C1380" s="369"/>
      <c r="D1380" s="369"/>
      <c r="E1380" s="370"/>
      <c r="F1380" s="331"/>
      <c r="G1380" s="370"/>
      <c r="H1380" s="331"/>
      <c r="I1380" s="371"/>
    </row>
    <row r="1381" spans="1:9" x14ac:dyDescent="0.2">
      <c r="A1381" s="372" t="s">
        <v>5</v>
      </c>
      <c r="B1381" s="368" t="s">
        <v>6</v>
      </c>
      <c r="C1381" s="369" t="s">
        <v>12</v>
      </c>
      <c r="D1381" s="369"/>
      <c r="E1381" s="370"/>
      <c r="F1381" s="373"/>
      <c r="G1381" s="374"/>
      <c r="H1381" s="375"/>
      <c r="I1381" s="371"/>
    </row>
    <row r="1382" spans="1:9" x14ac:dyDescent="0.2">
      <c r="A1382" s="372"/>
      <c r="B1382" s="376"/>
      <c r="C1382" s="369"/>
      <c r="D1382" s="369"/>
      <c r="E1382" s="370"/>
      <c r="F1382" s="331"/>
      <c r="G1382" s="370"/>
      <c r="H1382" s="377"/>
      <c r="I1382" s="371"/>
    </row>
    <row r="1383" spans="1:9" x14ac:dyDescent="0.2">
      <c r="A1383" s="372" t="s">
        <v>8</v>
      </c>
      <c r="B1383" s="368" t="s">
        <v>9</v>
      </c>
      <c r="C1383" s="369" t="s">
        <v>12</v>
      </c>
      <c r="D1383" s="369"/>
      <c r="E1383" s="370"/>
      <c r="F1383" s="373"/>
      <c r="G1383" s="374"/>
      <c r="H1383" s="375"/>
      <c r="I1383" s="371"/>
    </row>
    <row r="1384" spans="1:9" x14ac:dyDescent="0.2">
      <c r="A1384" s="372"/>
      <c r="B1384" s="376"/>
      <c r="C1384" s="369"/>
      <c r="D1384" s="369"/>
      <c r="E1384" s="370"/>
      <c r="F1384" s="331"/>
      <c r="G1384" s="370"/>
      <c r="H1384" s="377"/>
      <c r="I1384" s="371"/>
    </row>
    <row r="1385" spans="1:9" ht="13.5" thickBot="1" x14ac:dyDescent="0.25">
      <c r="A1385" s="372" t="s">
        <v>33</v>
      </c>
      <c r="B1385" s="368" t="s">
        <v>34</v>
      </c>
      <c r="C1385" s="369" t="s">
        <v>12</v>
      </c>
      <c r="D1385" s="369"/>
      <c r="E1385" s="370"/>
      <c r="F1385" s="378"/>
      <c r="G1385" s="379"/>
      <c r="H1385" s="380"/>
      <c r="I1385" s="371"/>
    </row>
    <row r="1386" spans="1:9" ht="13.5" thickTop="1" x14ac:dyDescent="0.2">
      <c r="A1386" s="372"/>
      <c r="B1386" s="368"/>
      <c r="C1386" s="369"/>
      <c r="D1386" s="369"/>
      <c r="E1386" s="370"/>
      <c r="F1386" s="331"/>
      <c r="G1386" s="370"/>
      <c r="H1386" s="377"/>
      <c r="I1386" s="371"/>
    </row>
    <row r="1387" spans="1:9" x14ac:dyDescent="0.2">
      <c r="A1387" s="367"/>
      <c r="B1387" s="368" t="s">
        <v>36</v>
      </c>
      <c r="C1387" s="369" t="s">
        <v>12</v>
      </c>
      <c r="D1387" s="369"/>
      <c r="E1387" s="370"/>
      <c r="F1387" s="331"/>
      <c r="G1387" s="381"/>
      <c r="H1387" s="382"/>
      <c r="I1387" s="371"/>
    </row>
    <row r="1388" spans="1:9" x14ac:dyDescent="0.2">
      <c r="A1388" s="367"/>
      <c r="B1388" s="376"/>
      <c r="C1388" s="369"/>
      <c r="D1388" s="369"/>
      <c r="E1388" s="370"/>
      <c r="F1388" s="331"/>
      <c r="G1388" s="370"/>
      <c r="H1388" s="377"/>
      <c r="I1388" s="371"/>
    </row>
    <row r="1389" spans="1:9" x14ac:dyDescent="0.2">
      <c r="A1389" s="367"/>
      <c r="B1389" s="368" t="s">
        <v>47</v>
      </c>
      <c r="C1389" s="369" t="s">
        <v>12</v>
      </c>
      <c r="D1389" s="369"/>
      <c r="E1389" s="370"/>
      <c r="F1389" s="331"/>
      <c r="G1389" s="381"/>
      <c r="H1389" s="382"/>
      <c r="I1389" s="371"/>
    </row>
    <row r="1390" spans="1:9" x14ac:dyDescent="0.2">
      <c r="A1390" s="367"/>
      <c r="B1390" s="376"/>
      <c r="C1390" s="369"/>
      <c r="D1390" s="369"/>
      <c r="E1390" s="370"/>
      <c r="F1390" s="331"/>
      <c r="G1390" s="370"/>
      <c r="H1390" s="377"/>
      <c r="I1390" s="371"/>
    </row>
    <row r="1391" spans="1:9" ht="15.75" x14ac:dyDescent="0.2">
      <c r="A1391" s="361"/>
      <c r="B1391" s="362" t="s">
        <v>37</v>
      </c>
      <c r="C1391" s="363" t="s">
        <v>12</v>
      </c>
      <c r="D1391" s="363"/>
      <c r="E1391" s="364"/>
      <c r="F1391" s="383"/>
      <c r="G1391" s="384"/>
      <c r="H1391" s="384"/>
      <c r="I1391" s="366"/>
    </row>
    <row r="1392" spans="1:9" x14ac:dyDescent="0.2">
      <c r="A1392" s="319"/>
      <c r="B1392" s="360"/>
      <c r="C1392" s="315"/>
      <c r="D1392" s="315"/>
    </row>
    <row r="1393" spans="1:4" x14ac:dyDescent="0.2">
      <c r="A1393" s="319"/>
      <c r="B1393" s="314"/>
      <c r="C1393" s="315"/>
      <c r="D1393" s="315"/>
    </row>
    <row r="1394" spans="1:4" x14ac:dyDescent="0.2">
      <c r="A1394" s="319"/>
      <c r="B1394" s="314"/>
      <c r="C1394" s="315"/>
      <c r="D1394" s="315"/>
    </row>
    <row r="1395" spans="1:4" x14ac:dyDescent="0.2">
      <c r="A1395" s="319"/>
      <c r="B1395" s="314"/>
      <c r="C1395" s="315"/>
      <c r="D1395" s="315"/>
    </row>
  </sheetData>
  <mergeCells count="63">
    <mergeCell ref="D33:E33"/>
    <mergeCell ref="F33:G33"/>
    <mergeCell ref="H33:I33"/>
    <mergeCell ref="D24:E24"/>
    <mergeCell ref="F24:G24"/>
    <mergeCell ref="H24:I24"/>
    <mergeCell ref="F30:G30"/>
    <mergeCell ref="H25:I25"/>
    <mergeCell ref="F26:G26"/>
    <mergeCell ref="F18:G18"/>
    <mergeCell ref="F19:G19"/>
    <mergeCell ref="F21:G21"/>
    <mergeCell ref="F22:G22"/>
    <mergeCell ref="F23:G23"/>
    <mergeCell ref="F20:G20"/>
    <mergeCell ref="D18:E18"/>
    <mergeCell ref="D19:E19"/>
    <mergeCell ref="D20:E20"/>
    <mergeCell ref="D21:E21"/>
    <mergeCell ref="D23:E23"/>
    <mergeCell ref="D22:E22"/>
    <mergeCell ref="H22:I22"/>
    <mergeCell ref="G1387:H1387"/>
    <mergeCell ref="G1389:H1389"/>
    <mergeCell ref="D35:E35"/>
    <mergeCell ref="H26:I26"/>
    <mergeCell ref="H23:I23"/>
    <mergeCell ref="D25:E25"/>
    <mergeCell ref="D26:E26"/>
    <mergeCell ref="D27:E27"/>
    <mergeCell ref="D28:E28"/>
    <mergeCell ref="D29:E29"/>
    <mergeCell ref="D34:E34"/>
    <mergeCell ref="F34:G34"/>
    <mergeCell ref="F32:G32"/>
    <mergeCell ref="F25:G25"/>
    <mergeCell ref="H32:I32"/>
    <mergeCell ref="H34:I34"/>
    <mergeCell ref="H35:I35"/>
    <mergeCell ref="F35:G35"/>
    <mergeCell ref="F27:G27"/>
    <mergeCell ref="H30:I30"/>
    <mergeCell ref="F31:G31"/>
    <mergeCell ref="H31:I31"/>
    <mergeCell ref="H29:I29"/>
    <mergeCell ref="F28:G28"/>
    <mergeCell ref="F29:G29"/>
    <mergeCell ref="F1391:H1391"/>
    <mergeCell ref="A4:I4"/>
    <mergeCell ref="H15:I15"/>
    <mergeCell ref="H16:I16"/>
    <mergeCell ref="H17:I17"/>
    <mergeCell ref="D15:E15"/>
    <mergeCell ref="F15:G15"/>
    <mergeCell ref="F16:G16"/>
    <mergeCell ref="F17:G17"/>
    <mergeCell ref="D17:E17"/>
    <mergeCell ref="H18:I18"/>
    <mergeCell ref="H19:I19"/>
    <mergeCell ref="H20:I20"/>
    <mergeCell ref="H21:I21"/>
    <mergeCell ref="H28:I28"/>
    <mergeCell ref="H27:I27"/>
  </mergeCells>
  <pageMargins left="0.59055118110236227" right="0.59055118110236227" top="0.98425196850393704" bottom="0.98425196850393704" header="0.51181102362204722" footer="0.59055118110236227"/>
  <pageSetup paperSize="9" scale="92" orientation="portrait" r:id="rId1"/>
  <headerFooter alignWithMargins="0">
    <oddHeader>&amp;LTROŠKOVNIK IZGRADNJE JAVNE RASVJETE&amp;RGRAD VODICE</oddHeader>
    <oddFooter>&amp;LELEKTROMONTAŽNI I GRAĐEVINSKI RADOVI&amp;RStranica &amp;P od &amp;N</oddFooter>
  </headerFooter>
  <rowBreaks count="4" manualBreakCount="4">
    <brk id="43" max="7" man="1"/>
    <brk id="862" max="7" man="1"/>
    <brk id="1316" max="7" man="1"/>
    <brk id="136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9"/>
  <sheetViews>
    <sheetView view="pageBreakPreview" zoomScale="145" zoomScaleNormal="145" zoomScaleSheetLayoutView="145" workbookViewId="0"/>
  </sheetViews>
  <sheetFormatPr defaultRowHeight="12.75" x14ac:dyDescent="0.2"/>
  <cols>
    <col min="1" max="1" width="10.7109375" customWidth="1"/>
    <col min="2" max="2" width="50.7109375" customWidth="1"/>
  </cols>
  <sheetData>
    <row r="1" spans="1:4" x14ac:dyDescent="0.2">
      <c r="A1" s="149" t="s">
        <v>290</v>
      </c>
    </row>
    <row r="3" spans="1:4" x14ac:dyDescent="0.2">
      <c r="B3" s="20" t="s">
        <v>150</v>
      </c>
    </row>
    <row r="4" spans="1:4" x14ac:dyDescent="0.2">
      <c r="B4" s="88" t="s">
        <v>284</v>
      </c>
    </row>
    <row r="5" spans="1:4" x14ac:dyDescent="0.2">
      <c r="D5" s="36"/>
    </row>
    <row r="6" spans="1:4" x14ac:dyDescent="0.2">
      <c r="A6" s="21" t="s">
        <v>151</v>
      </c>
      <c r="B6" s="22" t="s">
        <v>133</v>
      </c>
      <c r="D6" s="37"/>
    </row>
    <row r="7" spans="1:4" x14ac:dyDescent="0.2">
      <c r="A7" s="1"/>
      <c r="B7" s="18" t="s">
        <v>231</v>
      </c>
      <c r="D7" s="36"/>
    </row>
    <row r="8" spans="1:4" x14ac:dyDescent="0.2">
      <c r="A8" s="1"/>
      <c r="B8" s="19" t="s">
        <v>134</v>
      </c>
      <c r="D8" s="36"/>
    </row>
    <row r="9" spans="1:4" x14ac:dyDescent="0.2">
      <c r="A9" s="1"/>
      <c r="B9" s="19" t="s">
        <v>135</v>
      </c>
      <c r="D9" s="36"/>
    </row>
    <row r="10" spans="1:4" x14ac:dyDescent="0.2">
      <c r="A10" s="1"/>
      <c r="B10" s="19" t="s">
        <v>145</v>
      </c>
    </row>
    <row r="11" spans="1:4" x14ac:dyDescent="0.2">
      <c r="A11" s="1"/>
      <c r="B11" s="19" t="s">
        <v>137</v>
      </c>
    </row>
    <row r="12" spans="1:4" x14ac:dyDescent="0.2">
      <c r="A12" s="1"/>
      <c r="B12" s="19" t="s">
        <v>138</v>
      </c>
    </row>
    <row r="13" spans="1:4" x14ac:dyDescent="0.2">
      <c r="A13" s="1"/>
      <c r="B13" s="2" t="s">
        <v>146</v>
      </c>
    </row>
    <row r="14" spans="1:4" x14ac:dyDescent="0.2">
      <c r="A14" s="1"/>
      <c r="B14" s="2" t="s">
        <v>147</v>
      </c>
    </row>
    <row r="15" spans="1:4" x14ac:dyDescent="0.2">
      <c r="A15" s="1"/>
      <c r="B15" s="2" t="s">
        <v>148</v>
      </c>
    </row>
    <row r="16" spans="1:4" x14ac:dyDescent="0.2">
      <c r="A16" s="1"/>
      <c r="B16" s="2" t="s">
        <v>142</v>
      </c>
    </row>
    <row r="17" spans="1:4" x14ac:dyDescent="0.2">
      <c r="A17" s="1"/>
      <c r="B17" s="2" t="s">
        <v>285</v>
      </c>
    </row>
    <row r="18" spans="1:4" x14ac:dyDescent="0.2">
      <c r="A18" s="1"/>
      <c r="B18" s="2"/>
    </row>
    <row r="19" spans="1:4" x14ac:dyDescent="0.2">
      <c r="A19" s="1"/>
      <c r="B19" s="2"/>
      <c r="D19" s="36"/>
    </row>
    <row r="20" spans="1:4" x14ac:dyDescent="0.2">
      <c r="A20" s="21" t="s">
        <v>152</v>
      </c>
      <c r="B20" s="22" t="s">
        <v>143</v>
      </c>
      <c r="D20" s="37"/>
    </row>
    <row r="21" spans="1:4" x14ac:dyDescent="0.2">
      <c r="A21" s="1"/>
      <c r="B21" s="18" t="s">
        <v>231</v>
      </c>
      <c r="D21" s="36"/>
    </row>
    <row r="22" spans="1:4" x14ac:dyDescent="0.2">
      <c r="A22" s="1"/>
      <c r="B22" s="19" t="s">
        <v>134</v>
      </c>
      <c r="D22" s="36"/>
    </row>
    <row r="23" spans="1:4" x14ac:dyDescent="0.2">
      <c r="A23" s="1"/>
      <c r="B23" s="19" t="s">
        <v>135</v>
      </c>
      <c r="D23" s="36"/>
    </row>
    <row r="24" spans="1:4" x14ac:dyDescent="0.2">
      <c r="A24" s="1"/>
      <c r="B24" s="19" t="s">
        <v>136</v>
      </c>
      <c r="D24" s="36"/>
    </row>
    <row r="25" spans="1:4" x14ac:dyDescent="0.2">
      <c r="A25" s="1"/>
      <c r="B25" s="19" t="s">
        <v>137</v>
      </c>
      <c r="D25" s="36"/>
    </row>
    <row r="26" spans="1:4" x14ac:dyDescent="0.2">
      <c r="A26" s="1"/>
      <c r="B26" s="19" t="s">
        <v>138</v>
      </c>
      <c r="D26" s="36"/>
    </row>
    <row r="27" spans="1:4" x14ac:dyDescent="0.2">
      <c r="A27" s="1"/>
      <c r="B27" s="2" t="s">
        <v>139</v>
      </c>
      <c r="D27" s="36"/>
    </row>
    <row r="28" spans="1:4" x14ac:dyDescent="0.2">
      <c r="A28" s="1"/>
      <c r="B28" s="2" t="s">
        <v>140</v>
      </c>
      <c r="D28" s="36"/>
    </row>
    <row r="29" spans="1:4" x14ac:dyDescent="0.2">
      <c r="A29" s="1"/>
      <c r="B29" s="2" t="s">
        <v>141</v>
      </c>
      <c r="D29" s="36"/>
    </row>
    <row r="30" spans="1:4" x14ac:dyDescent="0.2">
      <c r="A30" s="1"/>
      <c r="B30" s="2" t="s">
        <v>142</v>
      </c>
      <c r="D30" s="36"/>
    </row>
    <row r="31" spans="1:4" x14ac:dyDescent="0.2">
      <c r="A31" s="1"/>
      <c r="B31" s="2" t="s">
        <v>285</v>
      </c>
      <c r="D31" s="36"/>
    </row>
    <row r="32" spans="1:4" x14ac:dyDescent="0.2">
      <c r="A32" s="1"/>
      <c r="B32" s="2"/>
      <c r="D32" s="36"/>
    </row>
    <row r="33" spans="1:4" x14ac:dyDescent="0.2">
      <c r="D33" s="36"/>
    </row>
    <row r="34" spans="1:4" x14ac:dyDescent="0.2">
      <c r="A34" s="21" t="s">
        <v>153</v>
      </c>
      <c r="B34" s="22" t="s">
        <v>144</v>
      </c>
      <c r="D34" s="37"/>
    </row>
    <row r="35" spans="1:4" x14ac:dyDescent="0.2">
      <c r="A35" s="1"/>
      <c r="B35" s="18" t="s">
        <v>231</v>
      </c>
      <c r="D35" s="36"/>
    </row>
    <row r="36" spans="1:4" x14ac:dyDescent="0.2">
      <c r="A36" s="1"/>
      <c r="B36" s="19" t="s">
        <v>134</v>
      </c>
      <c r="D36" s="36"/>
    </row>
    <row r="37" spans="1:4" x14ac:dyDescent="0.2">
      <c r="A37" s="1"/>
      <c r="B37" s="19" t="s">
        <v>135</v>
      </c>
      <c r="D37" s="36"/>
    </row>
    <row r="38" spans="1:4" x14ac:dyDescent="0.2">
      <c r="A38" s="1"/>
      <c r="B38" s="19" t="s">
        <v>136</v>
      </c>
      <c r="D38" s="36"/>
    </row>
    <row r="39" spans="1:4" x14ac:dyDescent="0.2">
      <c r="A39" s="1"/>
      <c r="B39" s="19" t="s">
        <v>137</v>
      </c>
      <c r="D39" s="36"/>
    </row>
    <row r="40" spans="1:4" x14ac:dyDescent="0.2">
      <c r="A40" s="1"/>
      <c r="B40" s="19" t="s">
        <v>138</v>
      </c>
      <c r="D40" s="36"/>
    </row>
    <row r="41" spans="1:4" x14ac:dyDescent="0.2">
      <c r="A41" s="1"/>
      <c r="B41" s="2" t="s">
        <v>139</v>
      </c>
      <c r="D41" s="36"/>
    </row>
    <row r="42" spans="1:4" x14ac:dyDescent="0.2">
      <c r="A42" s="1"/>
      <c r="B42" s="2" t="s">
        <v>246</v>
      </c>
      <c r="D42" s="36"/>
    </row>
    <row r="43" spans="1:4" x14ac:dyDescent="0.2">
      <c r="A43" s="1"/>
      <c r="B43" s="2" t="s">
        <v>148</v>
      </c>
      <c r="D43" s="36"/>
    </row>
    <row r="44" spans="1:4" x14ac:dyDescent="0.2">
      <c r="A44" s="1"/>
      <c r="B44" s="2" t="s">
        <v>142</v>
      </c>
      <c r="D44" s="36"/>
    </row>
    <row r="45" spans="1:4" x14ac:dyDescent="0.2">
      <c r="A45" s="1"/>
      <c r="B45" s="2" t="s">
        <v>285</v>
      </c>
      <c r="D45" s="36"/>
    </row>
    <row r="46" spans="1:4" x14ac:dyDescent="0.2">
      <c r="A46" s="1"/>
      <c r="B46" s="2"/>
      <c r="D46" s="36"/>
    </row>
    <row r="47" spans="1:4" x14ac:dyDescent="0.2">
      <c r="D47" s="36"/>
    </row>
    <row r="48" spans="1:4" x14ac:dyDescent="0.2">
      <c r="A48" s="21" t="s">
        <v>154</v>
      </c>
      <c r="B48" s="22" t="s">
        <v>155</v>
      </c>
      <c r="D48" s="37"/>
    </row>
    <row r="49" spans="1:4" x14ac:dyDescent="0.2">
      <c r="A49" s="1"/>
      <c r="B49" s="18" t="s">
        <v>232</v>
      </c>
      <c r="D49" s="36"/>
    </row>
    <row r="50" spans="1:4" x14ac:dyDescent="0.2">
      <c r="A50" s="1"/>
      <c r="B50" s="19" t="s">
        <v>134</v>
      </c>
      <c r="D50" s="36"/>
    </row>
    <row r="51" spans="1:4" x14ac:dyDescent="0.2">
      <c r="A51" s="1"/>
      <c r="B51" s="19" t="s">
        <v>209</v>
      </c>
      <c r="D51" s="36"/>
    </row>
    <row r="52" spans="1:4" x14ac:dyDescent="0.2">
      <c r="A52" s="1"/>
      <c r="B52" s="19" t="s">
        <v>145</v>
      </c>
      <c r="D52" s="36"/>
    </row>
    <row r="53" spans="1:4" x14ac:dyDescent="0.2">
      <c r="A53" s="1"/>
      <c r="B53" s="19" t="s">
        <v>137</v>
      </c>
      <c r="D53" s="36"/>
    </row>
    <row r="54" spans="1:4" x14ac:dyDescent="0.2">
      <c r="A54" s="1"/>
      <c r="B54" s="19" t="s">
        <v>138</v>
      </c>
      <c r="D54" s="36"/>
    </row>
    <row r="55" spans="1:4" x14ac:dyDescent="0.2">
      <c r="A55" s="1"/>
      <c r="B55" s="2" t="s">
        <v>146</v>
      </c>
      <c r="D55" s="36"/>
    </row>
    <row r="56" spans="1:4" x14ac:dyDescent="0.2">
      <c r="A56" s="1"/>
      <c r="B56" s="2" t="s">
        <v>234</v>
      </c>
      <c r="D56" s="36"/>
    </row>
    <row r="57" spans="1:4" x14ac:dyDescent="0.2">
      <c r="A57" s="1"/>
      <c r="B57" s="2" t="s">
        <v>233</v>
      </c>
      <c r="D57" s="36"/>
    </row>
    <row r="58" spans="1:4" x14ac:dyDescent="0.2">
      <c r="A58" s="1"/>
      <c r="B58" s="2" t="s">
        <v>142</v>
      </c>
    </row>
    <row r="59" spans="1:4" x14ac:dyDescent="0.2">
      <c r="B59" s="2" t="s">
        <v>285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70"/>
  <sheetViews>
    <sheetView zoomScale="145" zoomScaleNormal="145" workbookViewId="0">
      <selection activeCell="B66" sqref="B66"/>
    </sheetView>
  </sheetViews>
  <sheetFormatPr defaultRowHeight="12.75" x14ac:dyDescent="0.2"/>
  <cols>
    <col min="1" max="1" width="10.7109375" customWidth="1"/>
    <col min="2" max="2" width="50.7109375" customWidth="1"/>
  </cols>
  <sheetData>
    <row r="1" spans="1:2" x14ac:dyDescent="0.2">
      <c r="A1" s="149" t="s">
        <v>291</v>
      </c>
    </row>
    <row r="2" spans="1:2" x14ac:dyDescent="0.2">
      <c r="A2" s="23"/>
    </row>
    <row r="3" spans="1:2" x14ac:dyDescent="0.2">
      <c r="A3" s="23"/>
      <c r="B3" s="20" t="s">
        <v>160</v>
      </c>
    </row>
    <row r="4" spans="1:2" x14ac:dyDescent="0.2">
      <c r="A4" s="23"/>
      <c r="B4" s="20"/>
    </row>
    <row r="5" spans="1:2" x14ac:dyDescent="0.2">
      <c r="A5" s="23"/>
    </row>
    <row r="6" spans="1:2" x14ac:dyDescent="0.2">
      <c r="A6" s="33" t="s">
        <v>5</v>
      </c>
      <c r="B6" s="34" t="s">
        <v>169</v>
      </c>
    </row>
    <row r="7" spans="1:2" ht="38.25" x14ac:dyDescent="0.2">
      <c r="A7" s="24"/>
      <c r="B7" s="27" t="s">
        <v>156</v>
      </c>
    </row>
    <row r="8" spans="1:2" x14ac:dyDescent="0.2">
      <c r="A8" s="24"/>
      <c r="B8" s="28" t="s">
        <v>157</v>
      </c>
    </row>
    <row r="9" spans="1:2" ht="51" x14ac:dyDescent="0.2">
      <c r="A9" s="23"/>
      <c r="B9" s="25" t="s">
        <v>158</v>
      </c>
    </row>
    <row r="10" spans="1:2" x14ac:dyDescent="0.2">
      <c r="A10" s="23"/>
      <c r="B10" s="28" t="s">
        <v>159</v>
      </c>
    </row>
    <row r="11" spans="1:2" ht="102" x14ac:dyDescent="0.2">
      <c r="A11" s="23"/>
      <c r="B11" s="25" t="s">
        <v>165</v>
      </c>
    </row>
    <row r="12" spans="1:2" x14ac:dyDescent="0.2">
      <c r="A12" s="23"/>
      <c r="B12" s="29" t="s">
        <v>161</v>
      </c>
    </row>
    <row r="13" spans="1:2" ht="38.25" x14ac:dyDescent="0.2">
      <c r="A13" s="23"/>
      <c r="B13" s="31" t="s">
        <v>164</v>
      </c>
    </row>
    <row r="14" spans="1:2" x14ac:dyDescent="0.2">
      <c r="A14" s="23"/>
      <c r="B14" s="30" t="s">
        <v>163</v>
      </c>
    </row>
    <row r="15" spans="1:2" ht="38.25" x14ac:dyDescent="0.2">
      <c r="A15" s="23"/>
      <c r="B15" s="31" t="s">
        <v>167</v>
      </c>
    </row>
    <row r="16" spans="1:2" x14ac:dyDescent="0.2">
      <c r="A16" s="23"/>
      <c r="B16" s="26" t="s">
        <v>4</v>
      </c>
    </row>
    <row r="17" spans="1:4" x14ac:dyDescent="0.2">
      <c r="A17" s="23"/>
    </row>
    <row r="18" spans="1:4" x14ac:dyDescent="0.2">
      <c r="A18" s="23"/>
    </row>
    <row r="19" spans="1:4" x14ac:dyDescent="0.2">
      <c r="A19" s="33" t="s">
        <v>8</v>
      </c>
      <c r="B19" s="34" t="s">
        <v>170</v>
      </c>
    </row>
    <row r="20" spans="1:4" ht="25.5" x14ac:dyDescent="0.2">
      <c r="A20" s="24"/>
      <c r="B20" s="35" t="s">
        <v>237</v>
      </c>
      <c r="D20" s="35"/>
    </row>
    <row r="21" spans="1:4" x14ac:dyDescent="0.2">
      <c r="A21" s="24"/>
      <c r="B21" s="28" t="s">
        <v>162</v>
      </c>
      <c r="D21" s="28"/>
    </row>
    <row r="22" spans="1:4" ht="204" x14ac:dyDescent="0.2">
      <c r="A22" s="23"/>
      <c r="B22" s="25" t="s">
        <v>238</v>
      </c>
      <c r="D22" s="25"/>
    </row>
    <row r="23" spans="1:4" x14ac:dyDescent="0.2">
      <c r="A23" s="23"/>
      <c r="B23" s="30" t="s">
        <v>163</v>
      </c>
      <c r="D23" s="30"/>
    </row>
    <row r="24" spans="1:4" ht="38.25" x14ac:dyDescent="0.2">
      <c r="A24" s="23"/>
      <c r="B24" s="32" t="s">
        <v>166</v>
      </c>
      <c r="D24" s="32"/>
    </row>
    <row r="25" spans="1:4" x14ac:dyDescent="0.2">
      <c r="A25" s="23"/>
      <c r="B25" s="26" t="s">
        <v>4</v>
      </c>
    </row>
    <row r="26" spans="1:4" x14ac:dyDescent="0.2">
      <c r="A26" s="23"/>
      <c r="B26" s="85"/>
    </row>
    <row r="27" spans="1:4" x14ac:dyDescent="0.2">
      <c r="A27" s="23"/>
    </row>
    <row r="28" spans="1:4" x14ac:dyDescent="0.2">
      <c r="A28" s="33" t="s">
        <v>33</v>
      </c>
      <c r="B28" s="34" t="s">
        <v>171</v>
      </c>
    </row>
    <row r="29" spans="1:4" ht="25.5" x14ac:dyDescent="0.2">
      <c r="A29" s="24"/>
      <c r="B29" s="35" t="s">
        <v>236</v>
      </c>
    </row>
    <row r="30" spans="1:4" x14ac:dyDescent="0.2">
      <c r="A30" s="24"/>
      <c r="B30" s="28" t="s">
        <v>162</v>
      </c>
    </row>
    <row r="31" spans="1:4" ht="204" x14ac:dyDescent="0.2">
      <c r="A31" s="23"/>
      <c r="B31" s="25" t="s">
        <v>235</v>
      </c>
    </row>
    <row r="32" spans="1:4" x14ac:dyDescent="0.2">
      <c r="A32" s="23"/>
      <c r="B32" s="30" t="s">
        <v>163</v>
      </c>
    </row>
    <row r="33" spans="1:2" ht="38.25" x14ac:dyDescent="0.2">
      <c r="A33" s="23"/>
      <c r="B33" s="32" t="s">
        <v>166</v>
      </c>
    </row>
    <row r="34" spans="1:2" x14ac:dyDescent="0.2">
      <c r="A34" s="23"/>
      <c r="B34" s="26" t="s">
        <v>4</v>
      </c>
    </row>
    <row r="35" spans="1:2" x14ac:dyDescent="0.2">
      <c r="A35" s="23"/>
      <c r="B35" s="85"/>
    </row>
    <row r="36" spans="1:2" x14ac:dyDescent="0.2">
      <c r="A36" s="23"/>
    </row>
    <row r="37" spans="1:2" x14ac:dyDescent="0.2">
      <c r="A37" s="33" t="s">
        <v>168</v>
      </c>
      <c r="B37" s="34" t="s">
        <v>172</v>
      </c>
    </row>
    <row r="38" spans="1:2" ht="25.5" x14ac:dyDescent="0.2">
      <c r="A38" s="24"/>
      <c r="B38" s="35" t="s">
        <v>239</v>
      </c>
    </row>
    <row r="39" spans="1:2" x14ac:dyDescent="0.2">
      <c r="A39" s="24"/>
      <c r="B39" s="28" t="s">
        <v>162</v>
      </c>
    </row>
    <row r="40" spans="1:2" ht="216.75" x14ac:dyDescent="0.2">
      <c r="A40" s="23"/>
      <c r="B40" s="25" t="s">
        <v>240</v>
      </c>
    </row>
    <row r="41" spans="1:2" x14ac:dyDescent="0.2">
      <c r="A41" s="23"/>
      <c r="B41" s="30" t="s">
        <v>163</v>
      </c>
    </row>
    <row r="42" spans="1:2" ht="38.25" x14ac:dyDescent="0.2">
      <c r="A42" s="23"/>
      <c r="B42" s="32" t="s">
        <v>166</v>
      </c>
    </row>
    <row r="43" spans="1:2" x14ac:dyDescent="0.2">
      <c r="A43" s="23"/>
      <c r="B43" s="26" t="s">
        <v>4</v>
      </c>
    </row>
    <row r="44" spans="1:2" x14ac:dyDescent="0.2">
      <c r="A44" s="23"/>
      <c r="B44" s="85"/>
    </row>
    <row r="45" spans="1:2" x14ac:dyDescent="0.2">
      <c r="A45" s="23"/>
      <c r="B45" s="85"/>
    </row>
    <row r="46" spans="1:2" x14ac:dyDescent="0.2">
      <c r="A46" s="23"/>
      <c r="B46" s="85"/>
    </row>
    <row r="47" spans="1:2" x14ac:dyDescent="0.2">
      <c r="A47" s="23"/>
      <c r="B47" s="85"/>
    </row>
    <row r="48" spans="1:2" x14ac:dyDescent="0.2">
      <c r="A48" s="23"/>
      <c r="B48" s="85"/>
    </row>
    <row r="49" spans="1:2" x14ac:dyDescent="0.2">
      <c r="A49" s="23"/>
    </row>
    <row r="50" spans="1:2" x14ac:dyDescent="0.2">
      <c r="A50" s="33" t="s">
        <v>207</v>
      </c>
      <c r="B50" s="34" t="s">
        <v>208</v>
      </c>
    </row>
    <row r="51" spans="1:2" ht="25.5" x14ac:dyDescent="0.2">
      <c r="A51" s="24"/>
      <c r="B51" s="35" t="s">
        <v>241</v>
      </c>
    </row>
    <row r="52" spans="1:2" x14ac:dyDescent="0.2">
      <c r="A52" s="24"/>
      <c r="B52" s="28" t="s">
        <v>162</v>
      </c>
    </row>
    <row r="53" spans="1:2" ht="216.75" x14ac:dyDescent="0.2">
      <c r="A53" s="23"/>
      <c r="B53" s="25" t="s">
        <v>242</v>
      </c>
    </row>
    <row r="54" spans="1:2" x14ac:dyDescent="0.2">
      <c r="A54" s="23"/>
      <c r="B54" s="30" t="s">
        <v>163</v>
      </c>
    </row>
    <row r="55" spans="1:2" ht="38.25" x14ac:dyDescent="0.2">
      <c r="A55" s="23"/>
      <c r="B55" s="32" t="s">
        <v>166</v>
      </c>
    </row>
    <row r="56" spans="1:2" x14ac:dyDescent="0.2">
      <c r="A56" s="23"/>
      <c r="B56" s="26" t="s">
        <v>4</v>
      </c>
    </row>
    <row r="57" spans="1:2" x14ac:dyDescent="0.2">
      <c r="A57" s="23"/>
    </row>
    <row r="58" spans="1:2" x14ac:dyDescent="0.2">
      <c r="A58" s="23"/>
    </row>
    <row r="59" spans="1:2" x14ac:dyDescent="0.2">
      <c r="A59" s="33" t="s">
        <v>295</v>
      </c>
      <c r="B59" s="34" t="s">
        <v>296</v>
      </c>
    </row>
    <row r="60" spans="1:2" ht="38.25" x14ac:dyDescent="0.2">
      <c r="A60" s="23"/>
      <c r="B60" s="27" t="s">
        <v>297</v>
      </c>
    </row>
    <row r="61" spans="1:2" x14ac:dyDescent="0.2">
      <c r="A61" s="23"/>
      <c r="B61" s="28" t="s">
        <v>157</v>
      </c>
    </row>
    <row r="62" spans="1:2" ht="51" x14ac:dyDescent="0.2">
      <c r="A62" s="23"/>
      <c r="B62" s="25" t="s">
        <v>158</v>
      </c>
    </row>
    <row r="63" spans="1:2" x14ac:dyDescent="0.2">
      <c r="A63" s="23"/>
      <c r="B63" s="28" t="s">
        <v>159</v>
      </c>
    </row>
    <row r="64" spans="1:2" ht="102" x14ac:dyDescent="0.2">
      <c r="A64" s="23"/>
      <c r="B64" s="25" t="s">
        <v>298</v>
      </c>
    </row>
    <row r="65" spans="1:2" x14ac:dyDescent="0.2">
      <c r="A65" s="23"/>
      <c r="B65" s="29" t="s">
        <v>161</v>
      </c>
    </row>
    <row r="66" spans="1:2" ht="38.25" x14ac:dyDescent="0.2">
      <c r="A66" s="23"/>
      <c r="B66" s="31" t="s">
        <v>299</v>
      </c>
    </row>
    <row r="67" spans="1:2" x14ac:dyDescent="0.2">
      <c r="A67" s="23"/>
      <c r="B67" s="30" t="s">
        <v>163</v>
      </c>
    </row>
    <row r="68" spans="1:2" ht="38.25" x14ac:dyDescent="0.2">
      <c r="A68" s="23"/>
      <c r="B68" s="31" t="s">
        <v>167</v>
      </c>
    </row>
    <row r="69" spans="1:2" x14ac:dyDescent="0.2">
      <c r="A69" s="23"/>
      <c r="B69" s="26" t="s">
        <v>4</v>
      </c>
    </row>
    <row r="70" spans="1:2" x14ac:dyDescent="0.2">
      <c r="A70" s="2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3"/>
  <sheetViews>
    <sheetView topLeftCell="A73" zoomScale="125" zoomScaleNormal="125" workbookViewId="0">
      <selection activeCell="F94" sqref="F94"/>
    </sheetView>
  </sheetViews>
  <sheetFormatPr defaultRowHeight="12.75" x14ac:dyDescent="0.2"/>
  <cols>
    <col min="1" max="1" width="5.7109375" style="91" customWidth="1"/>
    <col min="2" max="2" width="46.7109375" style="148" customWidth="1"/>
    <col min="3" max="5" width="5.7109375" style="91" customWidth="1"/>
    <col min="6" max="6" width="15.7109375" style="91" customWidth="1"/>
    <col min="7" max="16384" width="9.140625" style="91"/>
  </cols>
  <sheetData>
    <row r="1" spans="1:7" ht="15" customHeight="1" thickBot="1" x14ac:dyDescent="0.25">
      <c r="A1" s="89"/>
      <c r="B1" s="90"/>
      <c r="C1" s="89"/>
      <c r="D1" s="89"/>
      <c r="E1" s="89"/>
      <c r="F1" s="89"/>
      <c r="G1" s="89"/>
    </row>
    <row r="2" spans="1:7" ht="20.100000000000001" customHeight="1" x14ac:dyDescent="0.2">
      <c r="A2" s="92"/>
      <c r="B2" s="93" t="s">
        <v>77</v>
      </c>
      <c r="C2" s="94"/>
      <c r="D2" s="94"/>
      <c r="E2" s="95"/>
      <c r="F2" s="96"/>
      <c r="G2" s="89"/>
    </row>
    <row r="3" spans="1:7" ht="15" customHeight="1" x14ac:dyDescent="0.2">
      <c r="A3" s="97"/>
      <c r="B3" s="98"/>
      <c r="C3" s="99"/>
      <c r="D3" s="99"/>
      <c r="E3" s="100"/>
      <c r="F3" s="101"/>
      <c r="G3" s="89"/>
    </row>
    <row r="4" spans="1:7" ht="15" customHeight="1" x14ac:dyDescent="0.2">
      <c r="A4" s="102" t="s">
        <v>60</v>
      </c>
      <c r="B4" s="103" t="s">
        <v>268</v>
      </c>
      <c r="C4" s="104" t="s">
        <v>12</v>
      </c>
      <c r="D4" s="104"/>
      <c r="E4" s="105"/>
      <c r="F4" s="106">
        <f>SUM(F5:F7)</f>
        <v>0</v>
      </c>
      <c r="G4" s="89"/>
    </row>
    <row r="5" spans="1:7" ht="15" customHeight="1" x14ac:dyDescent="0.2">
      <c r="A5" s="107"/>
      <c r="B5" s="108" t="s">
        <v>80</v>
      </c>
      <c r="C5" s="109" t="s">
        <v>12</v>
      </c>
      <c r="D5" s="109"/>
      <c r="E5" s="110"/>
      <c r="F5" s="111">
        <f>SUM('RAD-POMOĆNO'!D5)</f>
        <v>0</v>
      </c>
      <c r="G5" s="89"/>
    </row>
    <row r="6" spans="1:7" ht="15" customHeight="1" x14ac:dyDescent="0.2">
      <c r="A6" s="107"/>
      <c r="B6" s="112" t="s">
        <v>81</v>
      </c>
      <c r="C6" s="113" t="s">
        <v>12</v>
      </c>
      <c r="D6" s="113"/>
      <c r="E6" s="114"/>
      <c r="F6" s="115">
        <f>SUM('RAD-POMOĆNO'!F5)</f>
        <v>0</v>
      </c>
      <c r="G6" s="89"/>
    </row>
    <row r="7" spans="1:7" ht="15" customHeight="1" x14ac:dyDescent="0.2">
      <c r="A7" s="116"/>
      <c r="B7" s="117" t="s">
        <v>82</v>
      </c>
      <c r="C7" s="118" t="s">
        <v>12</v>
      </c>
      <c r="D7" s="118"/>
      <c r="E7" s="119"/>
      <c r="F7" s="120">
        <f>SUM('RAD-POMOĆNO'!H5)</f>
        <v>0</v>
      </c>
      <c r="G7" s="89"/>
    </row>
    <row r="8" spans="1:7" ht="15" customHeight="1" x14ac:dyDescent="0.2">
      <c r="A8" s="121"/>
      <c r="B8" s="122"/>
      <c r="C8" s="99"/>
      <c r="D8" s="99"/>
      <c r="E8" s="100"/>
      <c r="F8" s="101"/>
      <c r="G8" s="89"/>
    </row>
    <row r="9" spans="1:7" ht="15" customHeight="1" x14ac:dyDescent="0.2">
      <c r="A9" s="102" t="s">
        <v>61</v>
      </c>
      <c r="B9" s="103" t="s">
        <v>269</v>
      </c>
      <c r="C9" s="104" t="s">
        <v>12</v>
      </c>
      <c r="D9" s="104"/>
      <c r="E9" s="105"/>
      <c r="F9" s="106">
        <f>SUM(F10:F12)</f>
        <v>0</v>
      </c>
      <c r="G9" s="89"/>
    </row>
    <row r="10" spans="1:7" ht="15" customHeight="1" x14ac:dyDescent="0.2">
      <c r="A10" s="107"/>
      <c r="B10" s="108" t="s">
        <v>80</v>
      </c>
      <c r="C10" s="109" t="s">
        <v>12</v>
      </c>
      <c r="D10" s="109"/>
      <c r="E10" s="110"/>
      <c r="F10" s="111">
        <f>SUM('RAD-POMOĆNO'!D6)</f>
        <v>0</v>
      </c>
      <c r="G10" s="89"/>
    </row>
    <row r="11" spans="1:7" ht="15" customHeight="1" x14ac:dyDescent="0.2">
      <c r="A11" s="107"/>
      <c r="B11" s="112" t="s">
        <v>81</v>
      </c>
      <c r="C11" s="113" t="s">
        <v>12</v>
      </c>
      <c r="D11" s="113"/>
      <c r="E11" s="114"/>
      <c r="F11" s="115">
        <f>SUM('RAD-POMOĆNO'!F6)</f>
        <v>0</v>
      </c>
      <c r="G11" s="89"/>
    </row>
    <row r="12" spans="1:7" ht="15" customHeight="1" x14ac:dyDescent="0.2">
      <c r="A12" s="116"/>
      <c r="B12" s="117" t="s">
        <v>82</v>
      </c>
      <c r="C12" s="118" t="s">
        <v>12</v>
      </c>
      <c r="D12" s="118"/>
      <c r="E12" s="119"/>
      <c r="F12" s="120">
        <f>SUM('RAD-POMOĆNO'!H6)</f>
        <v>0</v>
      </c>
      <c r="G12" s="89"/>
    </row>
    <row r="13" spans="1:7" ht="15" customHeight="1" x14ac:dyDescent="0.2">
      <c r="A13" s="121"/>
      <c r="B13" s="122"/>
      <c r="C13" s="99"/>
      <c r="D13" s="99"/>
      <c r="E13" s="100"/>
      <c r="F13" s="101"/>
      <c r="G13" s="89"/>
    </row>
    <row r="14" spans="1:7" ht="15" customHeight="1" x14ac:dyDescent="0.2">
      <c r="A14" s="102" t="s">
        <v>62</v>
      </c>
      <c r="B14" s="103" t="s">
        <v>270</v>
      </c>
      <c r="C14" s="104" t="s">
        <v>12</v>
      </c>
      <c r="D14" s="104"/>
      <c r="E14" s="105"/>
      <c r="F14" s="106">
        <f>SUM(F15:F17)</f>
        <v>0</v>
      </c>
      <c r="G14" s="89"/>
    </row>
    <row r="15" spans="1:7" ht="15" customHeight="1" x14ac:dyDescent="0.2">
      <c r="A15" s="107"/>
      <c r="B15" s="108" t="s">
        <v>80</v>
      </c>
      <c r="C15" s="109" t="s">
        <v>12</v>
      </c>
      <c r="D15" s="109"/>
      <c r="E15" s="110"/>
      <c r="F15" s="111">
        <f>SUM('RAD-POMOĆNO'!D7)</f>
        <v>0</v>
      </c>
      <c r="G15" s="89"/>
    </row>
    <row r="16" spans="1:7" ht="15" customHeight="1" x14ac:dyDescent="0.2">
      <c r="A16" s="107"/>
      <c r="B16" s="112" t="s">
        <v>81</v>
      </c>
      <c r="C16" s="113" t="s">
        <v>12</v>
      </c>
      <c r="D16" s="113"/>
      <c r="E16" s="114"/>
      <c r="F16" s="115">
        <f>SUM('RAD-POMOĆNO'!F7)</f>
        <v>0</v>
      </c>
      <c r="G16" s="89"/>
    </row>
    <row r="17" spans="1:7" ht="15" customHeight="1" x14ac:dyDescent="0.2">
      <c r="A17" s="116"/>
      <c r="B17" s="117" t="s">
        <v>82</v>
      </c>
      <c r="C17" s="118" t="s">
        <v>12</v>
      </c>
      <c r="D17" s="118"/>
      <c r="E17" s="119"/>
      <c r="F17" s="120">
        <f>SUM('RAD-POMOĆNO'!H7)</f>
        <v>0</v>
      </c>
      <c r="G17" s="89"/>
    </row>
    <row r="18" spans="1:7" ht="15" customHeight="1" x14ac:dyDescent="0.2">
      <c r="A18" s="121"/>
      <c r="B18" s="122"/>
      <c r="C18" s="99"/>
      <c r="D18" s="99"/>
      <c r="E18" s="100"/>
      <c r="F18" s="101"/>
      <c r="G18" s="89"/>
    </row>
    <row r="19" spans="1:7" ht="15" customHeight="1" x14ac:dyDescent="0.2">
      <c r="A19" s="102" t="s">
        <v>63</v>
      </c>
      <c r="B19" s="103" t="s">
        <v>271</v>
      </c>
      <c r="C19" s="104" t="s">
        <v>12</v>
      </c>
      <c r="D19" s="104"/>
      <c r="E19" s="105"/>
      <c r="F19" s="106">
        <f>SUM(F20:F22)</f>
        <v>0</v>
      </c>
      <c r="G19" s="89"/>
    </row>
    <row r="20" spans="1:7" ht="15" customHeight="1" x14ac:dyDescent="0.2">
      <c r="A20" s="107"/>
      <c r="B20" s="108" t="s">
        <v>80</v>
      </c>
      <c r="C20" s="109" t="s">
        <v>12</v>
      </c>
      <c r="D20" s="109"/>
      <c r="E20" s="110"/>
      <c r="F20" s="111">
        <f>SUM('RAD-POMOĆNO'!D8)</f>
        <v>0</v>
      </c>
      <c r="G20" s="89"/>
    </row>
    <row r="21" spans="1:7" ht="15" customHeight="1" x14ac:dyDescent="0.2">
      <c r="A21" s="107"/>
      <c r="B21" s="112" t="s">
        <v>81</v>
      </c>
      <c r="C21" s="113" t="s">
        <v>12</v>
      </c>
      <c r="D21" s="113"/>
      <c r="E21" s="114"/>
      <c r="F21" s="115">
        <f>SUM('RAD-POMOĆNO'!F8)</f>
        <v>0</v>
      </c>
      <c r="G21" s="89"/>
    </row>
    <row r="22" spans="1:7" ht="15" customHeight="1" x14ac:dyDescent="0.2">
      <c r="A22" s="116"/>
      <c r="B22" s="117" t="s">
        <v>82</v>
      </c>
      <c r="C22" s="118" t="s">
        <v>12</v>
      </c>
      <c r="D22" s="118"/>
      <c r="E22" s="119"/>
      <c r="F22" s="120">
        <f>SUM('RAD-POMOĆNO'!H8)</f>
        <v>0</v>
      </c>
      <c r="G22" s="89"/>
    </row>
    <row r="23" spans="1:7" ht="15" customHeight="1" x14ac:dyDescent="0.2">
      <c r="A23" s="121"/>
      <c r="B23" s="122"/>
      <c r="C23" s="99"/>
      <c r="D23" s="99"/>
      <c r="E23" s="100"/>
      <c r="F23" s="101"/>
      <c r="G23" s="89"/>
    </row>
    <row r="24" spans="1:7" ht="15" customHeight="1" x14ac:dyDescent="0.2">
      <c r="A24" s="102" t="s">
        <v>64</v>
      </c>
      <c r="B24" s="103" t="s">
        <v>272</v>
      </c>
      <c r="C24" s="104" t="s">
        <v>12</v>
      </c>
      <c r="D24" s="104"/>
      <c r="E24" s="105"/>
      <c r="F24" s="106">
        <f>SUM(F25:F27)</f>
        <v>0</v>
      </c>
      <c r="G24" s="89"/>
    </row>
    <row r="25" spans="1:7" ht="15" customHeight="1" x14ac:dyDescent="0.2">
      <c r="A25" s="107"/>
      <c r="B25" s="108" t="s">
        <v>80</v>
      </c>
      <c r="C25" s="109" t="s">
        <v>12</v>
      </c>
      <c r="D25" s="109"/>
      <c r="E25" s="110"/>
      <c r="F25" s="111">
        <f>SUM('RAD-POMOĆNO'!D9)</f>
        <v>0</v>
      </c>
      <c r="G25" s="89"/>
    </row>
    <row r="26" spans="1:7" ht="15" customHeight="1" x14ac:dyDescent="0.2">
      <c r="A26" s="107"/>
      <c r="B26" s="112" t="s">
        <v>81</v>
      </c>
      <c r="C26" s="113" t="s">
        <v>12</v>
      </c>
      <c r="D26" s="113"/>
      <c r="E26" s="114"/>
      <c r="F26" s="115">
        <f>SUM('RAD-POMOĆNO'!F9)</f>
        <v>0</v>
      </c>
      <c r="G26" s="89"/>
    </row>
    <row r="27" spans="1:7" ht="15" customHeight="1" x14ac:dyDescent="0.2">
      <c r="A27" s="116"/>
      <c r="B27" s="117" t="s">
        <v>82</v>
      </c>
      <c r="C27" s="118" t="s">
        <v>12</v>
      </c>
      <c r="D27" s="118"/>
      <c r="E27" s="119"/>
      <c r="F27" s="120">
        <f>SUM('RAD-POMOĆNO'!H9)</f>
        <v>0</v>
      </c>
      <c r="G27" s="89"/>
    </row>
    <row r="28" spans="1:7" ht="15" customHeight="1" x14ac:dyDescent="0.2">
      <c r="A28" s="121"/>
      <c r="B28" s="122"/>
      <c r="C28" s="99"/>
      <c r="D28" s="99"/>
      <c r="E28" s="100"/>
      <c r="F28" s="101"/>
      <c r="G28" s="89"/>
    </row>
    <row r="29" spans="1:7" ht="15" customHeight="1" x14ac:dyDescent="0.2">
      <c r="A29" s="102" t="s">
        <v>65</v>
      </c>
      <c r="B29" s="103" t="s">
        <v>273</v>
      </c>
      <c r="C29" s="104" t="s">
        <v>12</v>
      </c>
      <c r="D29" s="104"/>
      <c r="E29" s="105"/>
      <c r="F29" s="106">
        <f>SUM(F30:F32)</f>
        <v>0</v>
      </c>
      <c r="G29" s="89"/>
    </row>
    <row r="30" spans="1:7" ht="15" customHeight="1" x14ac:dyDescent="0.2">
      <c r="A30" s="107"/>
      <c r="B30" s="108" t="s">
        <v>80</v>
      </c>
      <c r="C30" s="109" t="s">
        <v>12</v>
      </c>
      <c r="D30" s="109"/>
      <c r="E30" s="110"/>
      <c r="F30" s="111">
        <f>SUM('RAD-POMOĆNO'!D10)</f>
        <v>0</v>
      </c>
      <c r="G30" s="89"/>
    </row>
    <row r="31" spans="1:7" ht="15" customHeight="1" x14ac:dyDescent="0.2">
      <c r="A31" s="107"/>
      <c r="B31" s="112" t="s">
        <v>81</v>
      </c>
      <c r="C31" s="113" t="s">
        <v>12</v>
      </c>
      <c r="D31" s="113"/>
      <c r="E31" s="114"/>
      <c r="F31" s="115">
        <f>SUM('RAD-POMOĆNO'!F10)</f>
        <v>0</v>
      </c>
      <c r="G31" s="89"/>
    </row>
    <row r="32" spans="1:7" ht="15" customHeight="1" x14ac:dyDescent="0.2">
      <c r="A32" s="116"/>
      <c r="B32" s="117" t="s">
        <v>82</v>
      </c>
      <c r="C32" s="118" t="s">
        <v>12</v>
      </c>
      <c r="D32" s="118"/>
      <c r="E32" s="119"/>
      <c r="F32" s="120">
        <f>SUM('RAD-POMOĆNO'!H10)</f>
        <v>0</v>
      </c>
      <c r="G32" s="89"/>
    </row>
    <row r="33" spans="1:7" ht="15" customHeight="1" x14ac:dyDescent="0.2">
      <c r="A33" s="121"/>
      <c r="B33" s="122"/>
      <c r="C33" s="99"/>
      <c r="D33" s="99"/>
      <c r="E33" s="100"/>
      <c r="F33" s="101"/>
      <c r="G33" s="89"/>
    </row>
    <row r="34" spans="1:7" ht="15" customHeight="1" x14ac:dyDescent="0.2">
      <c r="A34" s="102" t="s">
        <v>66</v>
      </c>
      <c r="B34" s="103" t="s">
        <v>274</v>
      </c>
      <c r="C34" s="104" t="s">
        <v>12</v>
      </c>
      <c r="D34" s="104"/>
      <c r="E34" s="105"/>
      <c r="F34" s="106">
        <f>SUM(F35:F37)</f>
        <v>0</v>
      </c>
      <c r="G34" s="89"/>
    </row>
    <row r="35" spans="1:7" ht="15" customHeight="1" x14ac:dyDescent="0.2">
      <c r="A35" s="107"/>
      <c r="B35" s="108" t="s">
        <v>80</v>
      </c>
      <c r="C35" s="109" t="s">
        <v>12</v>
      </c>
      <c r="D35" s="109"/>
      <c r="E35" s="110"/>
      <c r="F35" s="111">
        <f>SUM('RAD-POMOĆNO'!D11)</f>
        <v>0</v>
      </c>
      <c r="G35" s="89"/>
    </row>
    <row r="36" spans="1:7" ht="15" customHeight="1" x14ac:dyDescent="0.2">
      <c r="A36" s="107"/>
      <c r="B36" s="112" t="s">
        <v>81</v>
      </c>
      <c r="C36" s="113" t="s">
        <v>12</v>
      </c>
      <c r="D36" s="113"/>
      <c r="E36" s="114"/>
      <c r="F36" s="115">
        <f>SUM('RAD-POMOĆNO'!F11)</f>
        <v>0</v>
      </c>
      <c r="G36" s="89"/>
    </row>
    <row r="37" spans="1:7" ht="15" customHeight="1" x14ac:dyDescent="0.2">
      <c r="A37" s="116"/>
      <c r="B37" s="117" t="s">
        <v>82</v>
      </c>
      <c r="C37" s="118" t="s">
        <v>12</v>
      </c>
      <c r="D37" s="118"/>
      <c r="E37" s="119"/>
      <c r="F37" s="120">
        <f>SUM('RAD-POMOĆNO'!H11)</f>
        <v>0</v>
      </c>
      <c r="G37" s="89"/>
    </row>
    <row r="38" spans="1:7" ht="15" customHeight="1" x14ac:dyDescent="0.2">
      <c r="A38" s="121"/>
      <c r="B38" s="123"/>
      <c r="C38" s="124"/>
      <c r="D38" s="124"/>
      <c r="E38" s="125"/>
      <c r="F38" s="126"/>
      <c r="G38" s="89"/>
    </row>
    <row r="39" spans="1:7" ht="15" customHeight="1" x14ac:dyDescent="0.2">
      <c r="A39" s="102" t="s">
        <v>67</v>
      </c>
      <c r="B39" s="103" t="s">
        <v>275</v>
      </c>
      <c r="C39" s="104" t="s">
        <v>12</v>
      </c>
      <c r="D39" s="104"/>
      <c r="E39" s="105"/>
      <c r="F39" s="106">
        <f>SUM(F40:F42)</f>
        <v>0</v>
      </c>
      <c r="G39" s="89"/>
    </row>
    <row r="40" spans="1:7" ht="15" customHeight="1" x14ac:dyDescent="0.2">
      <c r="A40" s="107"/>
      <c r="B40" s="108" t="s">
        <v>80</v>
      </c>
      <c r="C40" s="109" t="s">
        <v>12</v>
      </c>
      <c r="D40" s="109"/>
      <c r="E40" s="110"/>
      <c r="F40" s="111">
        <f>SUM('RAD-POMOĆNO'!D12)</f>
        <v>0</v>
      </c>
      <c r="G40" s="89"/>
    </row>
    <row r="41" spans="1:7" ht="15" customHeight="1" x14ac:dyDescent="0.2">
      <c r="A41" s="107"/>
      <c r="B41" s="112" t="s">
        <v>81</v>
      </c>
      <c r="C41" s="113" t="s">
        <v>12</v>
      </c>
      <c r="D41" s="113"/>
      <c r="E41" s="114"/>
      <c r="F41" s="115">
        <f>SUM('RAD-POMOĆNO'!F12)</f>
        <v>0</v>
      </c>
      <c r="G41" s="89"/>
    </row>
    <row r="42" spans="1:7" ht="15" customHeight="1" x14ac:dyDescent="0.2">
      <c r="A42" s="116"/>
      <c r="B42" s="117" t="s">
        <v>82</v>
      </c>
      <c r="C42" s="118" t="s">
        <v>12</v>
      </c>
      <c r="D42" s="118"/>
      <c r="E42" s="119"/>
      <c r="F42" s="120">
        <f>SUM('RAD-POMOĆNO'!H12)</f>
        <v>0</v>
      </c>
      <c r="G42" s="89"/>
    </row>
    <row r="43" spans="1:7" ht="15" customHeight="1" x14ac:dyDescent="0.2">
      <c r="A43" s="121"/>
      <c r="B43" s="122"/>
      <c r="C43" s="99"/>
      <c r="D43" s="99"/>
      <c r="E43" s="100"/>
      <c r="F43" s="101"/>
      <c r="G43" s="89"/>
    </row>
    <row r="44" spans="1:7" ht="15" customHeight="1" x14ac:dyDescent="0.2">
      <c r="A44" s="102" t="s">
        <v>5</v>
      </c>
      <c r="B44" s="103" t="s">
        <v>225</v>
      </c>
      <c r="C44" s="104" t="s">
        <v>12</v>
      </c>
      <c r="D44" s="104"/>
      <c r="E44" s="105"/>
      <c r="F44" s="106">
        <f>SUM(F45:F47)</f>
        <v>0</v>
      </c>
      <c r="G44" s="89"/>
    </row>
    <row r="45" spans="1:7" ht="15" customHeight="1" x14ac:dyDescent="0.2">
      <c r="A45" s="107"/>
      <c r="B45" s="108" t="s">
        <v>80</v>
      </c>
      <c r="C45" s="109" t="s">
        <v>12</v>
      </c>
      <c r="D45" s="109"/>
      <c r="E45" s="110"/>
      <c r="F45" s="111">
        <f>SUM('RAD-POMOĆNO'!D13)</f>
        <v>0</v>
      </c>
      <c r="G45" s="89"/>
    </row>
    <row r="46" spans="1:7" ht="15" customHeight="1" x14ac:dyDescent="0.2">
      <c r="A46" s="107"/>
      <c r="B46" s="112" t="s">
        <v>81</v>
      </c>
      <c r="C46" s="113" t="s">
        <v>12</v>
      </c>
      <c r="D46" s="113"/>
      <c r="E46" s="114"/>
      <c r="F46" s="115">
        <f>SUM('RAD-POMOĆNO'!F13)</f>
        <v>0</v>
      </c>
      <c r="G46" s="89"/>
    </row>
    <row r="47" spans="1:7" ht="15" customHeight="1" x14ac:dyDescent="0.2">
      <c r="A47" s="116"/>
      <c r="B47" s="117" t="s">
        <v>82</v>
      </c>
      <c r="C47" s="118" t="s">
        <v>12</v>
      </c>
      <c r="D47" s="118"/>
      <c r="E47" s="119"/>
      <c r="F47" s="120">
        <f>SUM('RAD-POMOĆNO'!H13)</f>
        <v>0</v>
      </c>
      <c r="G47" s="89"/>
    </row>
    <row r="48" spans="1:7" ht="15" customHeight="1" x14ac:dyDescent="0.2">
      <c r="A48" s="121"/>
      <c r="B48" s="122"/>
      <c r="C48" s="99"/>
      <c r="D48" s="99"/>
      <c r="E48" s="100"/>
      <c r="F48" s="101"/>
      <c r="G48" s="89"/>
    </row>
    <row r="49" spans="1:7" ht="15" customHeight="1" x14ac:dyDescent="0.2">
      <c r="A49" s="102" t="s">
        <v>68</v>
      </c>
      <c r="B49" s="103" t="s">
        <v>180</v>
      </c>
      <c r="C49" s="104" t="s">
        <v>12</v>
      </c>
      <c r="D49" s="104"/>
      <c r="E49" s="105"/>
      <c r="F49" s="106">
        <f>SUM(F50:F52)</f>
        <v>0</v>
      </c>
      <c r="G49" s="89"/>
    </row>
    <row r="50" spans="1:7" ht="15" customHeight="1" x14ac:dyDescent="0.2">
      <c r="A50" s="107"/>
      <c r="B50" s="108" t="s">
        <v>80</v>
      </c>
      <c r="C50" s="109" t="s">
        <v>12</v>
      </c>
      <c r="D50" s="109"/>
      <c r="E50" s="110"/>
      <c r="F50" s="111">
        <f>SUM('RAD-POMOĆNO'!D14)</f>
        <v>0</v>
      </c>
      <c r="G50" s="89"/>
    </row>
    <row r="51" spans="1:7" ht="15" customHeight="1" x14ac:dyDescent="0.2">
      <c r="A51" s="107"/>
      <c r="B51" s="112" t="s">
        <v>81</v>
      </c>
      <c r="C51" s="113" t="s">
        <v>12</v>
      </c>
      <c r="D51" s="113"/>
      <c r="E51" s="114"/>
      <c r="F51" s="115">
        <f>SUM('RAD-POMOĆNO'!F14)</f>
        <v>0</v>
      </c>
      <c r="G51" s="89"/>
    </row>
    <row r="52" spans="1:7" ht="15" customHeight="1" x14ac:dyDescent="0.2">
      <c r="A52" s="116"/>
      <c r="B52" s="117" t="s">
        <v>82</v>
      </c>
      <c r="C52" s="118" t="s">
        <v>12</v>
      </c>
      <c r="D52" s="118"/>
      <c r="E52" s="119"/>
      <c r="F52" s="120">
        <f>SUM('RAD-POMOĆNO'!H14)</f>
        <v>0</v>
      </c>
      <c r="G52" s="89"/>
    </row>
    <row r="53" spans="1:7" ht="15" customHeight="1" x14ac:dyDescent="0.2">
      <c r="A53" s="121"/>
      <c r="B53" s="122"/>
      <c r="C53" s="99"/>
      <c r="D53" s="99"/>
      <c r="E53" s="100"/>
      <c r="F53" s="101"/>
      <c r="G53" s="89"/>
    </row>
    <row r="54" spans="1:7" ht="15" customHeight="1" x14ac:dyDescent="0.2">
      <c r="A54" s="102" t="s">
        <v>69</v>
      </c>
      <c r="B54" s="103" t="s">
        <v>282</v>
      </c>
      <c r="C54" s="104" t="s">
        <v>12</v>
      </c>
      <c r="D54" s="104"/>
      <c r="E54" s="105"/>
      <c r="F54" s="106">
        <f>SUM(F55:F57)</f>
        <v>0</v>
      </c>
      <c r="G54" s="89"/>
    </row>
    <row r="55" spans="1:7" ht="15" customHeight="1" x14ac:dyDescent="0.2">
      <c r="A55" s="107"/>
      <c r="B55" s="108" t="s">
        <v>80</v>
      </c>
      <c r="C55" s="109" t="s">
        <v>12</v>
      </c>
      <c r="D55" s="109"/>
      <c r="E55" s="110"/>
      <c r="F55" s="111">
        <f>SUM('RAD-POMOĆNO'!D15)</f>
        <v>0</v>
      </c>
      <c r="G55" s="89"/>
    </row>
    <row r="56" spans="1:7" ht="15" customHeight="1" x14ac:dyDescent="0.2">
      <c r="A56" s="107"/>
      <c r="B56" s="112" t="s">
        <v>81</v>
      </c>
      <c r="C56" s="113" t="s">
        <v>12</v>
      </c>
      <c r="D56" s="113"/>
      <c r="E56" s="114"/>
      <c r="F56" s="115">
        <f>SUM('RAD-POMOĆNO'!F15)</f>
        <v>0</v>
      </c>
      <c r="G56" s="89"/>
    </row>
    <row r="57" spans="1:7" ht="15" customHeight="1" x14ac:dyDescent="0.2">
      <c r="A57" s="116"/>
      <c r="B57" s="117" t="s">
        <v>82</v>
      </c>
      <c r="C57" s="118" t="s">
        <v>12</v>
      </c>
      <c r="D57" s="118"/>
      <c r="E57" s="119"/>
      <c r="F57" s="120">
        <f>SUM('RAD-POMOĆNO'!H15)</f>
        <v>0</v>
      </c>
      <c r="G57" s="89"/>
    </row>
    <row r="58" spans="1:7" ht="15" customHeight="1" x14ac:dyDescent="0.2">
      <c r="A58" s="121"/>
      <c r="B58" s="122"/>
      <c r="C58" s="99"/>
      <c r="D58" s="99"/>
      <c r="E58" s="100"/>
      <c r="F58" s="101"/>
      <c r="G58" s="89"/>
    </row>
    <row r="59" spans="1:7" ht="15" customHeight="1" x14ac:dyDescent="0.2">
      <c r="A59" s="102" t="s">
        <v>70</v>
      </c>
      <c r="B59" s="103" t="s">
        <v>283</v>
      </c>
      <c r="C59" s="104" t="s">
        <v>12</v>
      </c>
      <c r="D59" s="104"/>
      <c r="E59" s="105"/>
      <c r="F59" s="106">
        <f>SUM(F60:F62)</f>
        <v>0</v>
      </c>
      <c r="G59" s="89"/>
    </row>
    <row r="60" spans="1:7" ht="15" customHeight="1" x14ac:dyDescent="0.2">
      <c r="A60" s="107"/>
      <c r="B60" s="108" t="s">
        <v>80</v>
      </c>
      <c r="C60" s="109" t="s">
        <v>12</v>
      </c>
      <c r="D60" s="109"/>
      <c r="E60" s="110"/>
      <c r="F60" s="111">
        <f>SUM('RAD-POMOĆNO'!D16)</f>
        <v>0</v>
      </c>
      <c r="G60" s="89"/>
    </row>
    <row r="61" spans="1:7" ht="15" customHeight="1" x14ac:dyDescent="0.2">
      <c r="A61" s="107"/>
      <c r="B61" s="112" t="s">
        <v>81</v>
      </c>
      <c r="C61" s="113" t="s">
        <v>12</v>
      </c>
      <c r="D61" s="113"/>
      <c r="E61" s="114"/>
      <c r="F61" s="115">
        <f>SUM('RAD-POMOĆNO'!F16)</f>
        <v>0</v>
      </c>
      <c r="G61" s="89"/>
    </row>
    <row r="62" spans="1:7" ht="15" customHeight="1" x14ac:dyDescent="0.2">
      <c r="A62" s="116"/>
      <c r="B62" s="117" t="s">
        <v>82</v>
      </c>
      <c r="C62" s="118" t="s">
        <v>12</v>
      </c>
      <c r="D62" s="118"/>
      <c r="E62" s="119"/>
      <c r="F62" s="120">
        <f>SUM('RAD-POMOĆNO'!H16)</f>
        <v>0</v>
      </c>
      <c r="G62" s="89"/>
    </row>
    <row r="63" spans="1:7" ht="15" customHeight="1" x14ac:dyDescent="0.2">
      <c r="A63" s="121"/>
      <c r="B63" s="122"/>
      <c r="C63" s="99"/>
      <c r="D63" s="99"/>
      <c r="E63" s="100"/>
      <c r="F63" s="101"/>
      <c r="G63" s="89"/>
    </row>
    <row r="64" spans="1:7" ht="15" customHeight="1" x14ac:dyDescent="0.2">
      <c r="A64" s="102" t="s">
        <v>71</v>
      </c>
      <c r="B64" s="103" t="s">
        <v>206</v>
      </c>
      <c r="C64" s="104" t="s">
        <v>12</v>
      </c>
      <c r="D64" s="104"/>
      <c r="E64" s="105"/>
      <c r="F64" s="106">
        <f>SUM(F65:F67)</f>
        <v>0</v>
      </c>
      <c r="G64" s="89"/>
    </row>
    <row r="65" spans="1:7" ht="15" customHeight="1" x14ac:dyDescent="0.2">
      <c r="A65" s="107"/>
      <c r="B65" s="108" t="s">
        <v>80</v>
      </c>
      <c r="C65" s="109" t="s">
        <v>12</v>
      </c>
      <c r="D65" s="109"/>
      <c r="E65" s="110"/>
      <c r="F65" s="111">
        <f>SUM('RAD-POMOĆNO'!D17)</f>
        <v>0</v>
      </c>
      <c r="G65" s="89"/>
    </row>
    <row r="66" spans="1:7" ht="15" customHeight="1" x14ac:dyDescent="0.2">
      <c r="A66" s="107"/>
      <c r="B66" s="112" t="s">
        <v>81</v>
      </c>
      <c r="C66" s="113" t="s">
        <v>12</v>
      </c>
      <c r="D66" s="113"/>
      <c r="E66" s="114"/>
      <c r="F66" s="115">
        <f>SUM('RAD-POMOĆNO'!F17)</f>
        <v>0</v>
      </c>
      <c r="G66" s="89"/>
    </row>
    <row r="67" spans="1:7" ht="15" customHeight="1" x14ac:dyDescent="0.2">
      <c r="A67" s="116"/>
      <c r="B67" s="117" t="s">
        <v>82</v>
      </c>
      <c r="C67" s="118" t="s">
        <v>12</v>
      </c>
      <c r="D67" s="118"/>
      <c r="E67" s="119"/>
      <c r="F67" s="120">
        <f>SUM('RAD-POMOĆNO'!H17)</f>
        <v>0</v>
      </c>
      <c r="G67" s="89"/>
    </row>
    <row r="68" spans="1:7" ht="15" customHeight="1" x14ac:dyDescent="0.2">
      <c r="A68" s="121"/>
      <c r="B68" s="122"/>
      <c r="C68" s="99"/>
      <c r="D68" s="99"/>
      <c r="E68" s="100"/>
      <c r="F68" s="101"/>
      <c r="G68" s="89"/>
    </row>
    <row r="69" spans="1:7" ht="15" customHeight="1" x14ac:dyDescent="0.2">
      <c r="A69" s="102" t="s">
        <v>228</v>
      </c>
      <c r="B69" s="103" t="s">
        <v>278</v>
      </c>
      <c r="C69" s="104" t="s">
        <v>12</v>
      </c>
      <c r="D69" s="104"/>
      <c r="E69" s="105"/>
      <c r="F69" s="106">
        <f>SUM(F70:F72)</f>
        <v>0</v>
      </c>
      <c r="G69" s="89"/>
    </row>
    <row r="70" spans="1:7" ht="15" customHeight="1" x14ac:dyDescent="0.2">
      <c r="A70" s="107"/>
      <c r="B70" s="108" t="s">
        <v>80</v>
      </c>
      <c r="C70" s="109" t="s">
        <v>12</v>
      </c>
      <c r="D70" s="109"/>
      <c r="E70" s="110"/>
      <c r="F70" s="111">
        <f>SUM('RAD-POMOĆNO'!D18)</f>
        <v>0</v>
      </c>
      <c r="G70" s="89"/>
    </row>
    <row r="71" spans="1:7" ht="15" customHeight="1" x14ac:dyDescent="0.2">
      <c r="A71" s="107"/>
      <c r="B71" s="112" t="s">
        <v>81</v>
      </c>
      <c r="C71" s="113" t="s">
        <v>12</v>
      </c>
      <c r="D71" s="113"/>
      <c r="E71" s="114"/>
      <c r="F71" s="115">
        <f>SUM('RAD-POMOĆNO'!F18)</f>
        <v>0</v>
      </c>
      <c r="G71" s="89"/>
    </row>
    <row r="72" spans="1:7" ht="15" customHeight="1" x14ac:dyDescent="0.2">
      <c r="A72" s="116"/>
      <c r="B72" s="117" t="s">
        <v>82</v>
      </c>
      <c r="C72" s="118" t="s">
        <v>12</v>
      </c>
      <c r="D72" s="118"/>
      <c r="E72" s="119"/>
      <c r="F72" s="120">
        <f>SUM('RAD-POMOĆNO'!H18)</f>
        <v>0</v>
      </c>
      <c r="G72" s="89"/>
    </row>
    <row r="73" spans="1:7" s="128" customFormat="1" ht="15" customHeight="1" x14ac:dyDescent="0.2">
      <c r="A73" s="121"/>
      <c r="B73" s="123"/>
      <c r="C73" s="124"/>
      <c r="D73" s="124"/>
      <c r="E73" s="125"/>
      <c r="F73" s="126"/>
      <c r="G73" s="127"/>
    </row>
    <row r="74" spans="1:7" ht="15" customHeight="1" x14ac:dyDescent="0.2">
      <c r="A74" s="102" t="s">
        <v>229</v>
      </c>
      <c r="B74" s="103" t="s">
        <v>279</v>
      </c>
      <c r="C74" s="104" t="s">
        <v>12</v>
      </c>
      <c r="D74" s="104"/>
      <c r="E74" s="105"/>
      <c r="F74" s="106">
        <f>SUM(F75:F77)</f>
        <v>0</v>
      </c>
      <c r="G74" s="89"/>
    </row>
    <row r="75" spans="1:7" ht="15" customHeight="1" x14ac:dyDescent="0.2">
      <c r="A75" s="107"/>
      <c r="B75" s="108" t="s">
        <v>80</v>
      </c>
      <c r="C75" s="109" t="s">
        <v>12</v>
      </c>
      <c r="D75" s="109"/>
      <c r="E75" s="110"/>
      <c r="F75" s="111">
        <f>SUM('RAD-POMOĆNO'!D19)</f>
        <v>0</v>
      </c>
      <c r="G75" s="89"/>
    </row>
    <row r="76" spans="1:7" ht="15" customHeight="1" x14ac:dyDescent="0.2">
      <c r="A76" s="107"/>
      <c r="B76" s="112" t="s">
        <v>81</v>
      </c>
      <c r="C76" s="113" t="s">
        <v>12</v>
      </c>
      <c r="D76" s="113"/>
      <c r="E76" s="114"/>
      <c r="F76" s="115">
        <f>SUM('RAD-POMOĆNO'!F19)</f>
        <v>0</v>
      </c>
      <c r="G76" s="89"/>
    </row>
    <row r="77" spans="1:7" ht="15" customHeight="1" x14ac:dyDescent="0.2">
      <c r="A77" s="116"/>
      <c r="B77" s="117" t="s">
        <v>82</v>
      </c>
      <c r="C77" s="118" t="s">
        <v>12</v>
      </c>
      <c r="D77" s="118"/>
      <c r="E77" s="119"/>
      <c r="F77" s="120">
        <f>SUM('RAD-POMOĆNO'!H19)</f>
        <v>0</v>
      </c>
      <c r="G77" s="89"/>
    </row>
    <row r="78" spans="1:7" s="128" customFormat="1" ht="15" customHeight="1" x14ac:dyDescent="0.2">
      <c r="A78" s="121"/>
      <c r="B78" s="123"/>
      <c r="C78" s="124"/>
      <c r="D78" s="124"/>
      <c r="E78" s="125"/>
      <c r="F78" s="126"/>
      <c r="G78" s="127"/>
    </row>
    <row r="79" spans="1:7" ht="15" customHeight="1" x14ac:dyDescent="0.2">
      <c r="A79" s="102" t="s">
        <v>230</v>
      </c>
      <c r="B79" s="103" t="s">
        <v>280</v>
      </c>
      <c r="C79" s="104" t="s">
        <v>12</v>
      </c>
      <c r="D79" s="104"/>
      <c r="E79" s="105"/>
      <c r="F79" s="106">
        <f>SUM(F80:F82)</f>
        <v>0</v>
      </c>
      <c r="G79" s="89"/>
    </row>
    <row r="80" spans="1:7" ht="15" customHeight="1" x14ac:dyDescent="0.2">
      <c r="A80" s="107"/>
      <c r="B80" s="108" t="s">
        <v>80</v>
      </c>
      <c r="C80" s="109" t="s">
        <v>12</v>
      </c>
      <c r="D80" s="109"/>
      <c r="E80" s="110"/>
      <c r="F80" s="111">
        <f>SUM('RAD-POMOĆNO'!D20)</f>
        <v>0</v>
      </c>
      <c r="G80" s="89"/>
    </row>
    <row r="81" spans="1:7" ht="15" customHeight="1" x14ac:dyDescent="0.2">
      <c r="A81" s="107"/>
      <c r="B81" s="112" t="s">
        <v>81</v>
      </c>
      <c r="C81" s="113" t="s">
        <v>12</v>
      </c>
      <c r="D81" s="113"/>
      <c r="E81" s="114"/>
      <c r="F81" s="115">
        <f>SUM('RAD-POMOĆNO'!F20)</f>
        <v>0</v>
      </c>
      <c r="G81" s="89"/>
    </row>
    <row r="82" spans="1:7" ht="15" customHeight="1" x14ac:dyDescent="0.2">
      <c r="A82" s="116"/>
      <c r="B82" s="117" t="s">
        <v>82</v>
      </c>
      <c r="C82" s="118" t="s">
        <v>12</v>
      </c>
      <c r="D82" s="118"/>
      <c r="E82" s="119"/>
      <c r="F82" s="120">
        <f>SUM('RAD-POMOĆNO'!H20)</f>
        <v>0</v>
      </c>
      <c r="G82" s="89"/>
    </row>
    <row r="83" spans="1:7" s="128" customFormat="1" ht="15" customHeight="1" x14ac:dyDescent="0.2">
      <c r="A83" s="121"/>
      <c r="B83" s="123"/>
      <c r="C83" s="124"/>
      <c r="D83" s="124"/>
      <c r="E83" s="125"/>
      <c r="F83" s="126"/>
      <c r="G83" s="127"/>
    </row>
    <row r="84" spans="1:7" ht="15" customHeight="1" x14ac:dyDescent="0.2">
      <c r="A84" s="102" t="s">
        <v>267</v>
      </c>
      <c r="B84" s="103" t="s">
        <v>281</v>
      </c>
      <c r="C84" s="104" t="s">
        <v>12</v>
      </c>
      <c r="D84" s="104"/>
      <c r="E84" s="105"/>
      <c r="F84" s="106">
        <f>SUM(F85:F87)</f>
        <v>0</v>
      </c>
      <c r="G84" s="89"/>
    </row>
    <row r="85" spans="1:7" ht="15" customHeight="1" x14ac:dyDescent="0.2">
      <c r="A85" s="107"/>
      <c r="B85" s="108" t="s">
        <v>80</v>
      </c>
      <c r="C85" s="109" t="s">
        <v>12</v>
      </c>
      <c r="D85" s="109"/>
      <c r="E85" s="110"/>
      <c r="F85" s="111">
        <f>SUM('RAD-POMOĆNO'!D21)</f>
        <v>0</v>
      </c>
      <c r="G85" s="89"/>
    </row>
    <row r="86" spans="1:7" ht="15" customHeight="1" x14ac:dyDescent="0.2">
      <c r="A86" s="107"/>
      <c r="B86" s="112" t="s">
        <v>81</v>
      </c>
      <c r="C86" s="113" t="s">
        <v>12</v>
      </c>
      <c r="D86" s="113"/>
      <c r="E86" s="114"/>
      <c r="F86" s="115">
        <f>SUM('RAD-POMOĆNO'!F21)</f>
        <v>0</v>
      </c>
      <c r="G86" s="89"/>
    </row>
    <row r="87" spans="1:7" ht="15" customHeight="1" x14ac:dyDescent="0.2">
      <c r="A87" s="116"/>
      <c r="B87" s="117" t="s">
        <v>82</v>
      </c>
      <c r="C87" s="118" t="s">
        <v>12</v>
      </c>
      <c r="D87" s="118"/>
      <c r="E87" s="119"/>
      <c r="F87" s="120">
        <f>SUM('RAD-POMOĆNO'!H21)</f>
        <v>0</v>
      </c>
      <c r="G87" s="89"/>
    </row>
    <row r="88" spans="1:7" ht="15" customHeight="1" x14ac:dyDescent="0.2">
      <c r="A88" s="121"/>
      <c r="B88" s="123"/>
      <c r="C88" s="124"/>
      <c r="D88" s="124"/>
      <c r="E88" s="125"/>
      <c r="F88" s="126"/>
      <c r="G88" s="127"/>
    </row>
    <row r="89" spans="1:7" ht="15" customHeight="1" x14ac:dyDescent="0.2">
      <c r="A89" s="157" t="s">
        <v>292</v>
      </c>
      <c r="B89" s="158" t="s">
        <v>293</v>
      </c>
      <c r="C89" s="104" t="s">
        <v>12</v>
      </c>
      <c r="D89" s="104"/>
      <c r="E89" s="105"/>
      <c r="F89" s="106">
        <f>SUM(F90:F92)</f>
        <v>0</v>
      </c>
      <c r="G89" s="127"/>
    </row>
    <row r="90" spans="1:7" ht="15" customHeight="1" x14ac:dyDescent="0.2">
      <c r="A90" s="107"/>
      <c r="B90" s="108" t="s">
        <v>80</v>
      </c>
      <c r="C90" s="109" t="s">
        <v>12</v>
      </c>
      <c r="D90" s="109"/>
      <c r="E90" s="110"/>
      <c r="F90" s="111">
        <f>SUM('RAD-POMOĆNO'!D22)</f>
        <v>0</v>
      </c>
      <c r="G90" s="127"/>
    </row>
    <row r="91" spans="1:7" ht="15" customHeight="1" x14ac:dyDescent="0.2">
      <c r="A91" s="107"/>
      <c r="B91" s="112" t="s">
        <v>81</v>
      </c>
      <c r="C91" s="113" t="s">
        <v>12</v>
      </c>
      <c r="D91" s="113"/>
      <c r="E91" s="114"/>
      <c r="F91" s="115">
        <f>SUM('RAD-POMOĆNO'!F22)</f>
        <v>0</v>
      </c>
      <c r="G91" s="127"/>
    </row>
    <row r="92" spans="1:7" ht="15" customHeight="1" x14ac:dyDescent="0.2">
      <c r="A92" s="116"/>
      <c r="B92" s="117" t="s">
        <v>82</v>
      </c>
      <c r="C92" s="118" t="s">
        <v>12</v>
      </c>
      <c r="D92" s="118"/>
      <c r="E92" s="119"/>
      <c r="F92" s="120">
        <f>SUM('RAD-POMOĆNO'!H22)</f>
        <v>0</v>
      </c>
      <c r="G92" s="127"/>
    </row>
    <row r="93" spans="1:7" s="128" customFormat="1" ht="15" customHeight="1" x14ac:dyDescent="0.2">
      <c r="A93" s="121"/>
      <c r="B93" s="123"/>
      <c r="C93" s="124"/>
      <c r="D93" s="124"/>
      <c r="E93" s="125"/>
      <c r="F93" s="126"/>
      <c r="G93" s="127"/>
    </row>
    <row r="94" spans="1:7" ht="20.100000000000001" customHeight="1" x14ac:dyDescent="0.2">
      <c r="A94" s="129"/>
      <c r="B94" s="130" t="s">
        <v>36</v>
      </c>
      <c r="C94" s="131" t="s">
        <v>12</v>
      </c>
      <c r="D94" s="132"/>
      <c r="E94" s="133"/>
      <c r="F94" s="134">
        <f>SUM(F4,F9,F14,F19,F24,F29,F34,F39,F44,F49,F54,F59,F64,F69,F74,F79,F84,F89)</f>
        <v>0</v>
      </c>
      <c r="G94" s="89"/>
    </row>
    <row r="95" spans="1:7" ht="15" customHeight="1" x14ac:dyDescent="0.2">
      <c r="A95" s="97"/>
      <c r="B95" s="135"/>
      <c r="C95" s="99"/>
      <c r="D95" s="99"/>
      <c r="E95" s="100"/>
      <c r="F95" s="136"/>
      <c r="G95" s="89"/>
    </row>
    <row r="96" spans="1:7" ht="20.100000000000001" customHeight="1" thickBot="1" x14ac:dyDescent="0.25">
      <c r="A96" s="137"/>
      <c r="B96" s="138" t="s">
        <v>47</v>
      </c>
      <c r="C96" s="139" t="s">
        <v>12</v>
      </c>
      <c r="D96" s="140"/>
      <c r="E96" s="141"/>
      <c r="F96" s="142">
        <f>F94*0.25</f>
        <v>0</v>
      </c>
      <c r="G96" s="89"/>
    </row>
    <row r="97" spans="1:7" ht="15" customHeight="1" thickTop="1" x14ac:dyDescent="0.2">
      <c r="A97" s="97"/>
      <c r="B97" s="135"/>
      <c r="C97" s="99"/>
      <c r="D97" s="99"/>
      <c r="E97" s="100"/>
      <c r="F97" s="136"/>
      <c r="G97" s="89"/>
    </row>
    <row r="98" spans="1:7" ht="20.100000000000001" customHeight="1" thickBot="1" x14ac:dyDescent="0.25">
      <c r="A98" s="143"/>
      <c r="B98" s="144" t="s">
        <v>37</v>
      </c>
      <c r="C98" s="145" t="s">
        <v>12</v>
      </c>
      <c r="D98" s="145"/>
      <c r="E98" s="146"/>
      <c r="F98" s="147">
        <f>SUM(F94,F96)</f>
        <v>0</v>
      </c>
      <c r="G98" s="89"/>
    </row>
    <row r="99" spans="1:7" ht="15" customHeight="1" x14ac:dyDescent="0.2">
      <c r="A99" s="89"/>
      <c r="B99" s="90"/>
      <c r="C99" s="89"/>
      <c r="D99" s="89"/>
      <c r="E99" s="89"/>
      <c r="F99" s="89"/>
      <c r="G99" s="89"/>
    </row>
    <row r="100" spans="1:7" ht="15" customHeight="1" x14ac:dyDescent="0.2">
      <c r="A100" s="89"/>
      <c r="B100" s="90"/>
      <c r="C100" s="89"/>
      <c r="D100" s="89"/>
      <c r="E100" s="89"/>
      <c r="F100" s="89"/>
      <c r="G100" s="89"/>
    </row>
    <row r="101" spans="1:7" ht="15" customHeight="1" x14ac:dyDescent="0.2">
      <c r="A101" s="89"/>
      <c r="B101" s="90"/>
      <c r="C101" s="89"/>
      <c r="D101" s="89"/>
      <c r="E101" s="89"/>
      <c r="F101" s="89"/>
      <c r="G101" s="89"/>
    </row>
    <row r="102" spans="1:7" ht="15" customHeight="1" x14ac:dyDescent="0.2">
      <c r="A102" s="89"/>
      <c r="B102" s="90"/>
      <c r="C102" s="89"/>
      <c r="D102" s="89"/>
      <c r="E102" s="89"/>
      <c r="F102" s="89"/>
      <c r="G102" s="89"/>
    </row>
    <row r="103" spans="1:7" ht="15" customHeight="1" x14ac:dyDescent="0.2">
      <c r="A103" s="89"/>
      <c r="B103" s="90"/>
      <c r="C103" s="89"/>
      <c r="D103" s="89"/>
      <c r="E103" s="89"/>
      <c r="F103" s="89"/>
      <c r="G103" s="89"/>
    </row>
    <row r="104" spans="1:7" ht="15" customHeight="1" x14ac:dyDescent="0.2">
      <c r="A104" s="89"/>
      <c r="B104" s="90"/>
      <c r="C104" s="89"/>
      <c r="D104" s="89"/>
      <c r="E104" s="89"/>
      <c r="F104" s="89"/>
      <c r="G104" s="89"/>
    </row>
    <row r="105" spans="1:7" ht="15" customHeight="1" x14ac:dyDescent="0.2">
      <c r="A105" s="89"/>
      <c r="B105" s="90"/>
      <c r="C105" s="89"/>
      <c r="D105" s="89"/>
      <c r="E105" s="89"/>
      <c r="F105" s="89"/>
      <c r="G105" s="89"/>
    </row>
    <row r="106" spans="1:7" ht="15" customHeight="1" x14ac:dyDescent="0.2">
      <c r="A106" s="89"/>
      <c r="B106" s="90"/>
      <c r="C106" s="89"/>
      <c r="D106" s="89"/>
      <c r="E106" s="89"/>
      <c r="F106" s="89"/>
      <c r="G106" s="89"/>
    </row>
    <row r="107" spans="1:7" ht="15" customHeight="1" x14ac:dyDescent="0.2">
      <c r="A107" s="89"/>
      <c r="B107" s="90"/>
      <c r="C107" s="89"/>
      <c r="D107" s="89"/>
      <c r="E107" s="89"/>
      <c r="F107" s="89"/>
      <c r="G107" s="89"/>
    </row>
    <row r="108" spans="1:7" ht="15" customHeight="1" x14ac:dyDescent="0.2">
      <c r="A108" s="89"/>
      <c r="B108" s="90"/>
      <c r="C108" s="89"/>
      <c r="D108" s="89"/>
      <c r="E108" s="89"/>
      <c r="F108" s="89"/>
      <c r="G108" s="89"/>
    </row>
    <row r="109" spans="1:7" ht="15" customHeight="1" x14ac:dyDescent="0.2">
      <c r="A109" s="89"/>
      <c r="B109" s="90"/>
      <c r="C109" s="89"/>
      <c r="D109" s="89"/>
      <c r="E109" s="89"/>
      <c r="F109" s="89"/>
      <c r="G109" s="89"/>
    </row>
    <row r="110" spans="1:7" ht="15" customHeight="1" x14ac:dyDescent="0.2">
      <c r="A110" s="89"/>
      <c r="B110" s="90"/>
      <c r="C110" s="89"/>
      <c r="D110" s="89"/>
      <c r="E110" s="89"/>
      <c r="F110" s="89"/>
      <c r="G110" s="89"/>
    </row>
    <row r="111" spans="1:7" ht="15" customHeight="1" x14ac:dyDescent="0.2">
      <c r="A111" s="89"/>
      <c r="B111" s="90"/>
      <c r="C111" s="89"/>
      <c r="D111" s="89"/>
      <c r="E111" s="89"/>
      <c r="F111" s="89"/>
      <c r="G111" s="89"/>
    </row>
    <row r="112" spans="1:7" ht="15" customHeight="1" x14ac:dyDescent="0.2">
      <c r="A112" s="89"/>
      <c r="B112" s="90"/>
      <c r="C112" s="89"/>
      <c r="D112" s="89"/>
      <c r="E112" s="89"/>
      <c r="F112" s="89"/>
      <c r="G112" s="89"/>
    </row>
    <row r="113" spans="1:7" ht="15" customHeight="1" x14ac:dyDescent="0.2">
      <c r="A113" s="89"/>
      <c r="B113" s="90"/>
      <c r="C113" s="89"/>
      <c r="D113" s="89"/>
      <c r="E113" s="89"/>
      <c r="F113" s="89"/>
      <c r="G113" s="89"/>
    </row>
    <row r="114" spans="1:7" ht="15" customHeight="1" x14ac:dyDescent="0.2">
      <c r="A114" s="89"/>
      <c r="B114" s="90"/>
      <c r="C114" s="89"/>
      <c r="D114" s="89"/>
      <c r="E114" s="89"/>
      <c r="F114" s="89"/>
      <c r="G114" s="89"/>
    </row>
    <row r="115" spans="1:7" ht="15" customHeight="1" x14ac:dyDescent="0.2">
      <c r="A115" s="89"/>
      <c r="B115" s="90"/>
      <c r="C115" s="89"/>
      <c r="D115" s="89"/>
      <c r="E115" s="89"/>
      <c r="F115" s="89"/>
      <c r="G115" s="89"/>
    </row>
    <row r="116" spans="1:7" ht="15" customHeight="1" x14ac:dyDescent="0.2">
      <c r="A116" s="89"/>
      <c r="B116" s="90"/>
      <c r="C116" s="89"/>
      <c r="D116" s="89"/>
      <c r="E116" s="89"/>
      <c r="F116" s="89"/>
      <c r="G116" s="89"/>
    </row>
    <row r="117" spans="1:7" ht="15" customHeight="1" x14ac:dyDescent="0.2">
      <c r="A117" s="89"/>
      <c r="B117" s="90"/>
      <c r="C117" s="89"/>
      <c r="D117" s="89"/>
      <c r="E117" s="89"/>
      <c r="F117" s="89"/>
      <c r="G117" s="89"/>
    </row>
    <row r="118" spans="1:7" ht="15" customHeight="1" x14ac:dyDescent="0.2">
      <c r="A118" s="89"/>
      <c r="B118" s="90"/>
      <c r="C118" s="89"/>
      <c r="D118" s="89"/>
      <c r="E118" s="89"/>
      <c r="F118" s="89"/>
      <c r="G118" s="89"/>
    </row>
    <row r="119" spans="1:7" ht="15" customHeight="1" x14ac:dyDescent="0.2">
      <c r="A119" s="89"/>
      <c r="B119" s="90"/>
      <c r="C119" s="89"/>
      <c r="D119" s="89"/>
      <c r="E119" s="89"/>
      <c r="F119" s="89"/>
      <c r="G119" s="89"/>
    </row>
    <row r="120" spans="1:7" ht="15" customHeight="1" x14ac:dyDescent="0.2">
      <c r="A120" s="89"/>
      <c r="B120" s="90"/>
      <c r="C120" s="89"/>
      <c r="D120" s="89"/>
      <c r="E120" s="89"/>
      <c r="F120" s="89"/>
      <c r="G120" s="89"/>
    </row>
    <row r="121" spans="1:7" ht="15" customHeight="1" x14ac:dyDescent="0.2">
      <c r="A121" s="89"/>
      <c r="B121" s="90"/>
      <c r="C121" s="89"/>
      <c r="D121" s="89"/>
      <c r="E121" s="89"/>
      <c r="F121" s="89"/>
      <c r="G121" s="89"/>
    </row>
    <row r="122" spans="1:7" ht="15" customHeight="1" x14ac:dyDescent="0.2">
      <c r="A122" s="89"/>
      <c r="B122" s="90"/>
      <c r="C122" s="89"/>
      <c r="D122" s="89"/>
      <c r="E122" s="89"/>
      <c r="F122" s="89"/>
      <c r="G122" s="89"/>
    </row>
    <row r="123" spans="1:7" ht="15" customHeight="1" x14ac:dyDescent="0.2">
      <c r="A123" s="89"/>
      <c r="B123" s="90"/>
      <c r="C123" s="89"/>
      <c r="D123" s="89"/>
      <c r="E123" s="89"/>
      <c r="F123" s="89"/>
      <c r="G123" s="89"/>
    </row>
    <row r="124" spans="1:7" ht="15" customHeight="1" x14ac:dyDescent="0.2">
      <c r="A124" s="89"/>
      <c r="B124" s="90"/>
      <c r="C124" s="89"/>
      <c r="D124" s="89"/>
      <c r="E124" s="89"/>
      <c r="F124" s="89"/>
      <c r="G124" s="89"/>
    </row>
    <row r="125" spans="1:7" ht="15" customHeight="1" x14ac:dyDescent="0.2">
      <c r="A125" s="89"/>
      <c r="B125" s="90"/>
      <c r="C125" s="89"/>
      <c r="D125" s="89"/>
      <c r="E125" s="89"/>
      <c r="F125" s="89"/>
      <c r="G125" s="89"/>
    </row>
    <row r="126" spans="1:7" ht="15" customHeight="1" x14ac:dyDescent="0.2">
      <c r="A126" s="89"/>
      <c r="B126" s="90"/>
      <c r="C126" s="89"/>
      <c r="D126" s="89"/>
      <c r="E126" s="89"/>
      <c r="F126" s="89"/>
      <c r="G126" s="89"/>
    </row>
    <row r="127" spans="1:7" ht="15" customHeight="1" x14ac:dyDescent="0.2">
      <c r="A127" s="89"/>
      <c r="B127" s="90"/>
      <c r="C127" s="89"/>
      <c r="D127" s="89"/>
      <c r="E127" s="89"/>
      <c r="F127" s="89"/>
      <c r="G127" s="89"/>
    </row>
    <row r="128" spans="1:7" ht="15" customHeight="1" x14ac:dyDescent="0.2">
      <c r="A128" s="89"/>
      <c r="B128" s="90"/>
      <c r="C128" s="89"/>
      <c r="D128" s="89"/>
      <c r="E128" s="89"/>
      <c r="F128" s="89"/>
      <c r="G128" s="89"/>
    </row>
    <row r="129" spans="1:7" ht="15" customHeight="1" x14ac:dyDescent="0.2">
      <c r="A129" s="89"/>
      <c r="B129" s="90"/>
      <c r="C129" s="89"/>
      <c r="D129" s="89"/>
      <c r="E129" s="89"/>
      <c r="F129" s="89"/>
      <c r="G129" s="89"/>
    </row>
    <row r="130" spans="1:7" ht="15" customHeight="1" x14ac:dyDescent="0.2">
      <c r="A130" s="89"/>
      <c r="B130" s="90"/>
      <c r="C130" s="89"/>
      <c r="D130" s="89"/>
      <c r="E130" s="89"/>
      <c r="F130" s="89"/>
      <c r="G130" s="89"/>
    </row>
    <row r="131" spans="1:7" ht="15" customHeight="1" x14ac:dyDescent="0.2">
      <c r="A131" s="89"/>
      <c r="B131" s="90"/>
      <c r="C131" s="89"/>
      <c r="D131" s="89"/>
      <c r="E131" s="89"/>
      <c r="F131" s="89"/>
      <c r="G131" s="89"/>
    </row>
    <row r="132" spans="1:7" ht="15" customHeight="1" x14ac:dyDescent="0.2">
      <c r="A132" s="89"/>
      <c r="B132" s="90"/>
      <c r="C132" s="89"/>
      <c r="D132" s="89"/>
      <c r="E132" s="89"/>
      <c r="F132" s="89"/>
      <c r="G132" s="89"/>
    </row>
    <row r="133" spans="1:7" ht="15" customHeight="1" x14ac:dyDescent="0.2">
      <c r="A133" s="89"/>
      <c r="B133" s="90"/>
      <c r="C133" s="89"/>
      <c r="D133" s="89"/>
      <c r="E133" s="89"/>
      <c r="F133" s="89"/>
      <c r="G133" s="89"/>
    </row>
    <row r="134" spans="1:7" ht="15" customHeight="1" x14ac:dyDescent="0.2">
      <c r="A134" s="89"/>
      <c r="B134" s="90"/>
      <c r="C134" s="89"/>
      <c r="D134" s="89"/>
      <c r="E134" s="89"/>
      <c r="F134" s="89"/>
      <c r="G134" s="89"/>
    </row>
    <row r="135" spans="1:7" ht="15" customHeight="1" x14ac:dyDescent="0.2"/>
    <row r="136" spans="1:7" ht="15" customHeight="1" x14ac:dyDescent="0.2"/>
    <row r="137" spans="1:7" ht="15" customHeight="1" x14ac:dyDescent="0.2"/>
    <row r="138" spans="1:7" ht="15" customHeight="1" x14ac:dyDescent="0.2"/>
    <row r="139" spans="1:7" ht="15" customHeight="1" x14ac:dyDescent="0.2"/>
    <row r="140" spans="1:7" ht="15" customHeight="1" x14ac:dyDescent="0.2"/>
    <row r="141" spans="1:7" ht="15" customHeight="1" x14ac:dyDescent="0.2"/>
    <row r="142" spans="1:7" ht="15" customHeight="1" x14ac:dyDescent="0.2"/>
    <row r="143" spans="1:7" ht="15" customHeight="1" x14ac:dyDescent="0.2"/>
    <row r="144" spans="1:7"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sheetData>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K25"/>
  <sheetViews>
    <sheetView zoomScale="125" zoomScaleNormal="125" workbookViewId="0">
      <selection activeCell="J29" sqref="J29"/>
    </sheetView>
  </sheetViews>
  <sheetFormatPr defaultRowHeight="12.75" x14ac:dyDescent="0.2"/>
  <cols>
    <col min="1" max="1" width="5.7109375" style="11" customWidth="1"/>
    <col min="2" max="2" width="50.7109375" style="11" customWidth="1"/>
    <col min="3" max="16384" width="9.140625" style="11"/>
  </cols>
  <sheetData>
    <row r="3" spans="1:11" ht="15" customHeight="1" x14ac:dyDescent="0.2">
      <c r="A3" s="12"/>
      <c r="B3" s="13"/>
      <c r="C3" s="3" t="s">
        <v>92</v>
      </c>
      <c r="D3" s="159" t="s">
        <v>110</v>
      </c>
      <c r="E3" s="160"/>
      <c r="F3" s="161" t="s">
        <v>108</v>
      </c>
      <c r="G3" s="162"/>
      <c r="H3" s="161" t="s">
        <v>111</v>
      </c>
      <c r="I3" s="163"/>
      <c r="J3" s="161" t="s">
        <v>36</v>
      </c>
      <c r="K3" s="163"/>
    </row>
    <row r="4" spans="1:11" ht="15" customHeight="1" thickBot="1" x14ac:dyDescent="0.25">
      <c r="A4" s="14"/>
      <c r="B4" s="15"/>
      <c r="C4" s="4"/>
      <c r="D4" s="164" t="s">
        <v>109</v>
      </c>
      <c r="E4" s="165"/>
      <c r="F4" s="164" t="s">
        <v>109</v>
      </c>
      <c r="G4" s="165"/>
      <c r="H4" s="164" t="s">
        <v>109</v>
      </c>
      <c r="I4" s="166"/>
      <c r="J4" s="164" t="s">
        <v>109</v>
      </c>
      <c r="K4" s="166"/>
    </row>
    <row r="5" spans="1:11" ht="15" customHeight="1" thickTop="1" x14ac:dyDescent="0.2">
      <c r="A5" s="16" t="s">
        <v>60</v>
      </c>
      <c r="B5" s="10" t="str">
        <f>'NAT-TROSKOVNIK'!B17</f>
        <v>* Ulica: Zatonska - odvojak 9 (oznaka ZAT-O9)</v>
      </c>
      <c r="C5" s="7" t="s">
        <v>93</v>
      </c>
      <c r="D5" s="167">
        <f>SUM('NAT-TROSKOVNIK'!K50,'NAT-TROSKOVNIK'!K71,'NAT-TROSKOVNIK'!K92,'NAT-TROSKOVNIK'!K113,'NAT-TROSKOVNIK'!K134,'NAT-TROSKOVNIK'!K155,'NAT-TROSKOVNIK'!K176,'NAT-TROSKOVNIK'!K197,'NAT-TROSKOVNIK'!K218,'NAT-TROSKOVNIK'!K239,'NAT-TROSKOVNIK'!K260,'NAT-TROSKOVNIK'!K281,'NAT-TROSKOVNIK'!K302,'NAT-TROSKOVNIK'!K326,'NAT-TROSKOVNIK'!K350,'NAT-TROSKOVNIK'!K378,'NAT-TROSKOVNIK'!K406,'NAT-TROSKOVNIK'!K431,'NAT-TROSKOVNIK'!K460,'NAT-TROSKOVNIK'!K489,'NAT-TROSKOVNIK'!K515,'NAT-TROSKOVNIK'!K541,'NAT-TROSKOVNIK'!K567,'NAT-TROSKOVNIK'!K596,'NAT-TROSKOVNIK'!K617,'NAT-TROSKOVNIK'!K638,'NAT-TROSKOVNIK'!K659,'NAT-TROSKOVNIK'!K680,'NAT-TROSKOVNIK'!K715,'NAT-TROSKOVNIK'!K736,'NAT-TROSKOVNIK'!K757,'NAT-TROSKOVNIK'!K778,'NAT-TROSKOVNIK'!K799,'NAT-TROSKOVNIK'!K820,'NAT-TROSKOVNIK'!K841)</f>
        <v>0</v>
      </c>
      <c r="E5" s="168"/>
      <c r="F5" s="169">
        <f>SUM('NAT-TROSKOVNIK'!K875,'NAT-TROSKOVNIK'!K896,'NAT-TROSKOVNIK'!K917,'NAT-TROSKOVNIK'!K938,'NAT-TROSKOVNIK'!K959,'NAT-TROSKOVNIK'!K980,'NAT-TROSKOVNIK'!K1001,'NAT-TROSKOVNIK'!K1022,'NAT-TROSKOVNIK'!K1043,'NAT-TROSKOVNIK'!K1064,'NAT-TROSKOVNIK'!K1085,'NAT-TROSKOVNIK'!K1106,'NAT-TROSKOVNIK'!K1127,'NAT-TROSKOVNIK'!K1148,'NAT-TROSKOVNIK'!K1169,'NAT-TROSKOVNIK'!K1190,'NAT-TROSKOVNIK'!K1211,'NAT-TROSKOVNIK'!K1232,'NAT-TROSKOVNIK'!K1253,'NAT-TROSKOVNIK'!K1274,'NAT-TROSKOVNIK'!K1295)</f>
        <v>0</v>
      </c>
      <c r="G5" s="170"/>
      <c r="H5" s="169">
        <f>SUM('NAT-TROSKOVNIK'!K1329,'NAT-TROSKOVNIK'!K1353)</f>
        <v>0</v>
      </c>
      <c r="I5" s="170"/>
      <c r="J5" s="169">
        <f>SUM(D5:I5)</f>
        <v>0</v>
      </c>
      <c r="K5" s="170"/>
    </row>
    <row r="6" spans="1:11" ht="15" customHeight="1" x14ac:dyDescent="0.2">
      <c r="A6" s="17" t="s">
        <v>61</v>
      </c>
      <c r="B6" s="10" t="str">
        <f>'NAT-TROSKOVNIK'!B18</f>
        <v>* Ulica: Zatonska - odvojak 10 (oznaka ZAT-O10)</v>
      </c>
      <c r="C6" s="7" t="s">
        <v>93</v>
      </c>
      <c r="D6" s="171">
        <f>SUM('NAT-TROSKOVNIK'!K51,'NAT-TROSKOVNIK'!K72,'NAT-TROSKOVNIK'!K93,'NAT-TROSKOVNIK'!K114,'NAT-TROSKOVNIK'!K135,'NAT-TROSKOVNIK'!K156,'NAT-TROSKOVNIK'!K177,'NAT-TROSKOVNIK'!K198,'NAT-TROSKOVNIK'!K219,'NAT-TROSKOVNIK'!K240,'NAT-TROSKOVNIK'!K261,'NAT-TROSKOVNIK'!K282,'NAT-TROSKOVNIK'!K303,'NAT-TROSKOVNIK'!K327,'NAT-TROSKOVNIK'!K351,'NAT-TROSKOVNIK'!K379,'NAT-TROSKOVNIK'!K407,'NAT-TROSKOVNIK'!K432,'NAT-TROSKOVNIK'!K461,'NAT-TROSKOVNIK'!K490,'NAT-TROSKOVNIK'!K516,'NAT-TROSKOVNIK'!K542,'NAT-TROSKOVNIK'!K568,'NAT-TROSKOVNIK'!K597,'NAT-TROSKOVNIK'!K618,'NAT-TROSKOVNIK'!K639,'NAT-TROSKOVNIK'!K660,'NAT-TROSKOVNIK'!K681,'NAT-TROSKOVNIK'!K716,'NAT-TROSKOVNIK'!K737,'NAT-TROSKOVNIK'!K758,'NAT-TROSKOVNIK'!K779,'NAT-TROSKOVNIK'!K800,'NAT-TROSKOVNIK'!K821,'NAT-TROSKOVNIK'!K842)</f>
        <v>0</v>
      </c>
      <c r="E6" s="386"/>
      <c r="F6" s="169">
        <f>SUM('NAT-TROSKOVNIK'!K876,'NAT-TROSKOVNIK'!K897,'NAT-TROSKOVNIK'!K918,'NAT-TROSKOVNIK'!K939,'NAT-TROSKOVNIK'!K960,'NAT-TROSKOVNIK'!K981,'NAT-TROSKOVNIK'!K1002,'NAT-TROSKOVNIK'!K1023,'NAT-TROSKOVNIK'!K1044,'NAT-TROSKOVNIK'!K1065,'NAT-TROSKOVNIK'!K1086,'NAT-TROSKOVNIK'!K1107,'NAT-TROSKOVNIK'!K1128,'NAT-TROSKOVNIK'!K1149,'NAT-TROSKOVNIK'!K1170,'NAT-TROSKOVNIK'!K1191,'NAT-TROSKOVNIK'!K1212,'NAT-TROSKOVNIK'!K1233,'NAT-TROSKOVNIK'!K1254,'NAT-TROSKOVNIK'!K1275,'NAT-TROSKOVNIK'!K1296)</f>
        <v>0</v>
      </c>
      <c r="G6" s="170"/>
      <c r="H6" s="169">
        <f>SUM('NAT-TROSKOVNIK'!K1330,'NAT-TROSKOVNIK'!K1354)</f>
        <v>0</v>
      </c>
      <c r="I6" s="170"/>
      <c r="J6" s="169">
        <f t="shared" ref="J6:J7" si="0">SUM(D6:I6)</f>
        <v>0</v>
      </c>
      <c r="K6" s="170"/>
    </row>
    <row r="7" spans="1:11" ht="15" customHeight="1" x14ac:dyDescent="0.2">
      <c r="A7" s="17" t="s">
        <v>62</v>
      </c>
      <c r="B7" s="10" t="str">
        <f>'NAT-TROSKOVNIK'!B19</f>
        <v>* Ulica: Zatonska - odvojak 11 (oznaka ZAT-O11)</v>
      </c>
      <c r="C7" s="7" t="s">
        <v>93</v>
      </c>
      <c r="D7" s="171">
        <f>SUM('NAT-TROSKOVNIK'!K52,'NAT-TROSKOVNIK'!K73,'NAT-TROSKOVNIK'!K94,'NAT-TROSKOVNIK'!K115,'NAT-TROSKOVNIK'!K136,'NAT-TROSKOVNIK'!K157,'NAT-TROSKOVNIK'!K178,'NAT-TROSKOVNIK'!K199,'NAT-TROSKOVNIK'!K220,'NAT-TROSKOVNIK'!K241,'NAT-TROSKOVNIK'!K262,'NAT-TROSKOVNIK'!K283,'NAT-TROSKOVNIK'!K304,'NAT-TROSKOVNIK'!K328,'NAT-TROSKOVNIK'!K352,'NAT-TROSKOVNIK'!K380,'NAT-TROSKOVNIK'!K408,'NAT-TROSKOVNIK'!K433,'NAT-TROSKOVNIK'!K462,'NAT-TROSKOVNIK'!K491,'NAT-TROSKOVNIK'!K517,'NAT-TROSKOVNIK'!K543,'NAT-TROSKOVNIK'!K569,'NAT-TROSKOVNIK'!K598,'NAT-TROSKOVNIK'!K619,'NAT-TROSKOVNIK'!K640,'NAT-TROSKOVNIK'!K661,'NAT-TROSKOVNIK'!K682,'NAT-TROSKOVNIK'!K717,'NAT-TROSKOVNIK'!K738,'NAT-TROSKOVNIK'!K759,'NAT-TROSKOVNIK'!K780,'NAT-TROSKOVNIK'!K801,'NAT-TROSKOVNIK'!K822,'NAT-TROSKOVNIK'!K843)</f>
        <v>0</v>
      </c>
      <c r="E7" s="386"/>
      <c r="F7" s="169">
        <f>SUM('NAT-TROSKOVNIK'!K877,'NAT-TROSKOVNIK'!K898,'NAT-TROSKOVNIK'!K919,'NAT-TROSKOVNIK'!K940,'NAT-TROSKOVNIK'!K961,'NAT-TROSKOVNIK'!K982,'NAT-TROSKOVNIK'!K1003,'NAT-TROSKOVNIK'!K1024,'NAT-TROSKOVNIK'!K1045,'NAT-TROSKOVNIK'!K1066,'NAT-TROSKOVNIK'!K1087,'NAT-TROSKOVNIK'!K1108,'NAT-TROSKOVNIK'!K1129,'NAT-TROSKOVNIK'!K1150,'NAT-TROSKOVNIK'!K1171,'NAT-TROSKOVNIK'!K1192,'NAT-TROSKOVNIK'!K1213,'NAT-TROSKOVNIK'!K1234,'NAT-TROSKOVNIK'!K1255,'NAT-TROSKOVNIK'!K1276,'NAT-TROSKOVNIK'!K1297)</f>
        <v>0</v>
      </c>
      <c r="G7" s="170"/>
      <c r="H7" s="169">
        <f>SUM('NAT-TROSKOVNIK'!K1331,'NAT-TROSKOVNIK'!K1355)</f>
        <v>0</v>
      </c>
      <c r="I7" s="170"/>
      <c r="J7" s="169">
        <f t="shared" si="0"/>
        <v>0</v>
      </c>
      <c r="K7" s="170"/>
    </row>
    <row r="8" spans="1:11" ht="15" customHeight="1" x14ac:dyDescent="0.2">
      <c r="A8" s="17" t="s">
        <v>63</v>
      </c>
      <c r="B8" s="10" t="str">
        <f>'NAT-TROSKOVNIK'!B20</f>
        <v>* Ulica: Zatonska - odvojak 12 (oznaka ZAT-O12)</v>
      </c>
      <c r="C8" s="7" t="s">
        <v>93</v>
      </c>
      <c r="D8" s="171">
        <f>SUM('NAT-TROSKOVNIK'!K53,'NAT-TROSKOVNIK'!K74,'NAT-TROSKOVNIK'!K95,'NAT-TROSKOVNIK'!K116,'NAT-TROSKOVNIK'!K137,'NAT-TROSKOVNIK'!K158,'NAT-TROSKOVNIK'!K179,'NAT-TROSKOVNIK'!K200,'NAT-TROSKOVNIK'!K221,'NAT-TROSKOVNIK'!K242,'NAT-TROSKOVNIK'!K263,'NAT-TROSKOVNIK'!K284,'NAT-TROSKOVNIK'!K305,'NAT-TROSKOVNIK'!K329,'NAT-TROSKOVNIK'!K353,'NAT-TROSKOVNIK'!K381,'NAT-TROSKOVNIK'!K409,'NAT-TROSKOVNIK'!K434,'NAT-TROSKOVNIK'!K463,'NAT-TROSKOVNIK'!K492,'NAT-TROSKOVNIK'!K518,'NAT-TROSKOVNIK'!K544,'NAT-TROSKOVNIK'!K570,'NAT-TROSKOVNIK'!K599,'NAT-TROSKOVNIK'!K620,'NAT-TROSKOVNIK'!K641,'NAT-TROSKOVNIK'!K662,'NAT-TROSKOVNIK'!K683,'NAT-TROSKOVNIK'!K718,'NAT-TROSKOVNIK'!K739,'NAT-TROSKOVNIK'!K760,'NAT-TROSKOVNIK'!K781,'NAT-TROSKOVNIK'!K802,'NAT-TROSKOVNIK'!K823,'NAT-TROSKOVNIK'!K844)</f>
        <v>0</v>
      </c>
      <c r="E8" s="386"/>
      <c r="F8" s="169">
        <f>SUM('NAT-TROSKOVNIK'!K878,'NAT-TROSKOVNIK'!K899,'NAT-TROSKOVNIK'!K920,'NAT-TROSKOVNIK'!K941,'NAT-TROSKOVNIK'!K962,'NAT-TROSKOVNIK'!K983,'NAT-TROSKOVNIK'!K1004,'NAT-TROSKOVNIK'!K1025,'NAT-TROSKOVNIK'!K1046,'NAT-TROSKOVNIK'!K1067,'NAT-TROSKOVNIK'!K1088,'NAT-TROSKOVNIK'!K1109,'NAT-TROSKOVNIK'!K1130,'NAT-TROSKOVNIK'!K1151,'NAT-TROSKOVNIK'!K1172,'NAT-TROSKOVNIK'!K1193,'NAT-TROSKOVNIK'!K1214,'NAT-TROSKOVNIK'!K1235,'NAT-TROSKOVNIK'!K1256,'NAT-TROSKOVNIK'!K1277,'NAT-TROSKOVNIK'!K1298)</f>
        <v>0</v>
      </c>
      <c r="G8" s="170"/>
      <c r="H8" s="169">
        <f>SUM('NAT-TROSKOVNIK'!K1332,'NAT-TROSKOVNIK'!K1356)</f>
        <v>0</v>
      </c>
      <c r="I8" s="170"/>
      <c r="J8" s="169">
        <f t="shared" ref="J8:J17" si="1">SUM(D8:I8)</f>
        <v>0</v>
      </c>
      <c r="K8" s="170"/>
    </row>
    <row r="9" spans="1:11" ht="15" customHeight="1" x14ac:dyDescent="0.2">
      <c r="A9" s="17" t="s">
        <v>64</v>
      </c>
      <c r="B9" s="10" t="str">
        <f>'NAT-TROSKOVNIK'!B21</f>
        <v>* Ulica: Zatonska - odvojak 13 (oznaka ZAT-O13)</v>
      </c>
      <c r="C9" s="7" t="s">
        <v>93</v>
      </c>
      <c r="D9" s="171">
        <f>SUM('NAT-TROSKOVNIK'!K54,'NAT-TROSKOVNIK'!K75,'NAT-TROSKOVNIK'!K96,'NAT-TROSKOVNIK'!K117,'NAT-TROSKOVNIK'!K138,'NAT-TROSKOVNIK'!K159,'NAT-TROSKOVNIK'!K180,'NAT-TROSKOVNIK'!K201,'NAT-TROSKOVNIK'!K222,'NAT-TROSKOVNIK'!K243,'NAT-TROSKOVNIK'!K264,'NAT-TROSKOVNIK'!K285,'NAT-TROSKOVNIK'!K306,'NAT-TROSKOVNIK'!K330,'NAT-TROSKOVNIK'!K354,'NAT-TROSKOVNIK'!K382,'NAT-TROSKOVNIK'!K410,'NAT-TROSKOVNIK'!K435,'NAT-TROSKOVNIK'!K464,'NAT-TROSKOVNIK'!K493,'NAT-TROSKOVNIK'!K519,'NAT-TROSKOVNIK'!K545,'NAT-TROSKOVNIK'!K571,'NAT-TROSKOVNIK'!K600,'NAT-TROSKOVNIK'!K621,'NAT-TROSKOVNIK'!K642,'NAT-TROSKOVNIK'!K663,'NAT-TROSKOVNIK'!K684,'NAT-TROSKOVNIK'!K719,'NAT-TROSKOVNIK'!K740,'NAT-TROSKOVNIK'!K761,'NAT-TROSKOVNIK'!K782,'NAT-TROSKOVNIK'!K803,'NAT-TROSKOVNIK'!K824,'NAT-TROSKOVNIK'!K845)</f>
        <v>0</v>
      </c>
      <c r="E9" s="386"/>
      <c r="F9" s="169">
        <f>SUM('NAT-TROSKOVNIK'!K879,'NAT-TROSKOVNIK'!K900,'NAT-TROSKOVNIK'!K921,'NAT-TROSKOVNIK'!K942,'NAT-TROSKOVNIK'!K963,'NAT-TROSKOVNIK'!K984,'NAT-TROSKOVNIK'!K1005,'NAT-TROSKOVNIK'!K1026,'NAT-TROSKOVNIK'!K1047,'NAT-TROSKOVNIK'!K1068,'NAT-TROSKOVNIK'!K1089,'NAT-TROSKOVNIK'!K1110,'NAT-TROSKOVNIK'!K1131,'NAT-TROSKOVNIK'!K1152,'NAT-TROSKOVNIK'!K1173,'NAT-TROSKOVNIK'!K1194,'NAT-TROSKOVNIK'!K1215,'NAT-TROSKOVNIK'!K1236,'NAT-TROSKOVNIK'!K1257,'NAT-TROSKOVNIK'!K1278,'NAT-TROSKOVNIK'!K1299)</f>
        <v>0</v>
      </c>
      <c r="G9" s="170"/>
      <c r="H9" s="169">
        <f>SUM('NAT-TROSKOVNIK'!K1333,'NAT-TROSKOVNIK'!K1357)</f>
        <v>0</v>
      </c>
      <c r="I9" s="170"/>
      <c r="J9" s="169">
        <f t="shared" si="1"/>
        <v>0</v>
      </c>
      <c r="K9" s="170"/>
    </row>
    <row r="10" spans="1:11" ht="15" customHeight="1" x14ac:dyDescent="0.2">
      <c r="A10" s="17" t="s">
        <v>65</v>
      </c>
      <c r="B10" s="10" t="str">
        <f>'NAT-TROSKOVNIK'!B22</f>
        <v>* Ulica: Zatonska - odvojak 14 (oznaka ZAT-O14)</v>
      </c>
      <c r="C10" s="7" t="s">
        <v>93</v>
      </c>
      <c r="D10" s="171">
        <f>SUM('NAT-TROSKOVNIK'!K55,'NAT-TROSKOVNIK'!K76,'NAT-TROSKOVNIK'!K97,'NAT-TROSKOVNIK'!K118,'NAT-TROSKOVNIK'!K139,'NAT-TROSKOVNIK'!K160,'NAT-TROSKOVNIK'!K181,'NAT-TROSKOVNIK'!K202,'NAT-TROSKOVNIK'!K223,'NAT-TROSKOVNIK'!K244,'NAT-TROSKOVNIK'!K265,'NAT-TROSKOVNIK'!K286,'NAT-TROSKOVNIK'!K307,'NAT-TROSKOVNIK'!K331,'NAT-TROSKOVNIK'!K355,'NAT-TROSKOVNIK'!K383,'NAT-TROSKOVNIK'!K411,'NAT-TROSKOVNIK'!K436,'NAT-TROSKOVNIK'!K465,'NAT-TROSKOVNIK'!K494,'NAT-TROSKOVNIK'!K520,'NAT-TROSKOVNIK'!K546,'NAT-TROSKOVNIK'!K572,'NAT-TROSKOVNIK'!K601,'NAT-TROSKOVNIK'!K622,'NAT-TROSKOVNIK'!K643,'NAT-TROSKOVNIK'!K664,'NAT-TROSKOVNIK'!K685,'NAT-TROSKOVNIK'!K720,'NAT-TROSKOVNIK'!K741,'NAT-TROSKOVNIK'!K762,'NAT-TROSKOVNIK'!K783,'NAT-TROSKOVNIK'!K804,'NAT-TROSKOVNIK'!K825,'NAT-TROSKOVNIK'!K846)</f>
        <v>0</v>
      </c>
      <c r="E10" s="386"/>
      <c r="F10" s="169">
        <f>SUM('NAT-TROSKOVNIK'!K880,'NAT-TROSKOVNIK'!K901,'NAT-TROSKOVNIK'!K922,'NAT-TROSKOVNIK'!K943,'NAT-TROSKOVNIK'!K964,'NAT-TROSKOVNIK'!K985,'NAT-TROSKOVNIK'!K1006,'NAT-TROSKOVNIK'!K1027,'NAT-TROSKOVNIK'!K1048,'NAT-TROSKOVNIK'!K1069,'NAT-TROSKOVNIK'!K1090,'NAT-TROSKOVNIK'!K1111,'NAT-TROSKOVNIK'!K1132,'NAT-TROSKOVNIK'!K1153,'NAT-TROSKOVNIK'!K1174,'NAT-TROSKOVNIK'!K1195,'NAT-TROSKOVNIK'!K1216,'NAT-TROSKOVNIK'!K1237,'NAT-TROSKOVNIK'!K1258,'NAT-TROSKOVNIK'!K1279,'NAT-TROSKOVNIK'!K1300)</f>
        <v>0</v>
      </c>
      <c r="G10" s="170"/>
      <c r="H10" s="169">
        <f>SUM('NAT-TROSKOVNIK'!K1334,'NAT-TROSKOVNIK'!K1358)</f>
        <v>0</v>
      </c>
      <c r="I10" s="170"/>
      <c r="J10" s="169">
        <f t="shared" si="1"/>
        <v>0</v>
      </c>
      <c r="K10" s="170"/>
    </row>
    <row r="11" spans="1:11" ht="15" customHeight="1" x14ac:dyDescent="0.2">
      <c r="A11" s="17" t="s">
        <v>66</v>
      </c>
      <c r="B11" s="10" t="str">
        <f>'NAT-TROSKOVNIK'!B23</f>
        <v>* Ulica: Zatonska - odvojak 15 (oznaka ZAT-O15)</v>
      </c>
      <c r="C11" s="7" t="s">
        <v>287</v>
      </c>
      <c r="D11" s="171">
        <f>SUM('NAT-TROSKOVNIK'!K56,'NAT-TROSKOVNIK'!K77,'NAT-TROSKOVNIK'!K98,'NAT-TROSKOVNIK'!K119,'NAT-TROSKOVNIK'!K140,'NAT-TROSKOVNIK'!K161,'NAT-TROSKOVNIK'!K182,'NAT-TROSKOVNIK'!K203,'NAT-TROSKOVNIK'!K224,'NAT-TROSKOVNIK'!K245,'NAT-TROSKOVNIK'!K266,'NAT-TROSKOVNIK'!K287,'NAT-TROSKOVNIK'!K308,'NAT-TROSKOVNIK'!K332,'NAT-TROSKOVNIK'!K356,'NAT-TROSKOVNIK'!K384,'NAT-TROSKOVNIK'!K412,'NAT-TROSKOVNIK'!K437,'NAT-TROSKOVNIK'!K466,'NAT-TROSKOVNIK'!K495,'NAT-TROSKOVNIK'!K521,'NAT-TROSKOVNIK'!K547,'NAT-TROSKOVNIK'!K573,'NAT-TROSKOVNIK'!K602,'NAT-TROSKOVNIK'!K623,'NAT-TROSKOVNIK'!K644,'NAT-TROSKOVNIK'!K665,'NAT-TROSKOVNIK'!K686,'NAT-TROSKOVNIK'!K721,'NAT-TROSKOVNIK'!K742,'NAT-TROSKOVNIK'!K763,'NAT-TROSKOVNIK'!K784,'NAT-TROSKOVNIK'!K805,'NAT-TROSKOVNIK'!K826,'NAT-TROSKOVNIK'!K847)</f>
        <v>0</v>
      </c>
      <c r="E11" s="386"/>
      <c r="F11" s="169">
        <f>SUM('NAT-TROSKOVNIK'!K881,'NAT-TROSKOVNIK'!K902,'NAT-TROSKOVNIK'!K923,'NAT-TROSKOVNIK'!K944,'NAT-TROSKOVNIK'!K965,'NAT-TROSKOVNIK'!K986,'NAT-TROSKOVNIK'!K1007,'NAT-TROSKOVNIK'!K1028,'NAT-TROSKOVNIK'!K1049,'NAT-TROSKOVNIK'!K1070,'NAT-TROSKOVNIK'!K1091,'NAT-TROSKOVNIK'!K1112,'NAT-TROSKOVNIK'!K1133,'NAT-TROSKOVNIK'!K1154,'NAT-TROSKOVNIK'!K1175,'NAT-TROSKOVNIK'!K1196,'NAT-TROSKOVNIK'!K1217,'NAT-TROSKOVNIK'!K1238,'NAT-TROSKOVNIK'!K1259,'NAT-TROSKOVNIK'!K1280,'NAT-TROSKOVNIK'!K1301)</f>
        <v>0</v>
      </c>
      <c r="G11" s="170"/>
      <c r="H11" s="169">
        <f>SUM('NAT-TROSKOVNIK'!K1335,'NAT-TROSKOVNIK'!K1359)</f>
        <v>0</v>
      </c>
      <c r="I11" s="170"/>
      <c r="J11" s="169">
        <f t="shared" si="1"/>
        <v>0</v>
      </c>
      <c r="K11" s="170"/>
    </row>
    <row r="12" spans="1:11" s="87" customFormat="1" ht="15" customHeight="1" x14ac:dyDescent="0.2">
      <c r="A12" s="17" t="s">
        <v>67</v>
      </c>
      <c r="B12" s="10" t="str">
        <f>'NAT-TROSKOVNIK'!B24</f>
        <v>* Ulica: Zatonska - odvojak 16 (oznaka ZAT-O16)</v>
      </c>
      <c r="C12" s="7" t="s">
        <v>287</v>
      </c>
      <c r="D12" s="171">
        <f>SUM('NAT-TROSKOVNIK'!K57,'NAT-TROSKOVNIK'!K78,'NAT-TROSKOVNIK'!K99,'NAT-TROSKOVNIK'!K120,'NAT-TROSKOVNIK'!K141,'NAT-TROSKOVNIK'!K162,'NAT-TROSKOVNIK'!K183,'NAT-TROSKOVNIK'!K204,'NAT-TROSKOVNIK'!K225,'NAT-TROSKOVNIK'!K246,'NAT-TROSKOVNIK'!K267,'NAT-TROSKOVNIK'!K288,'NAT-TROSKOVNIK'!K309,'NAT-TROSKOVNIK'!K333,'NAT-TROSKOVNIK'!K357,'NAT-TROSKOVNIK'!K385,'NAT-TROSKOVNIK'!K413,'NAT-TROSKOVNIK'!K438,'NAT-TROSKOVNIK'!K467,'NAT-TROSKOVNIK'!K496,'NAT-TROSKOVNIK'!K522,'NAT-TROSKOVNIK'!K548,'NAT-TROSKOVNIK'!K574,'NAT-TROSKOVNIK'!K603,'NAT-TROSKOVNIK'!K624,'NAT-TROSKOVNIK'!K645,'NAT-TROSKOVNIK'!K666,'NAT-TROSKOVNIK'!K687,'NAT-TROSKOVNIK'!K722,'NAT-TROSKOVNIK'!K743,'NAT-TROSKOVNIK'!K764,'NAT-TROSKOVNIK'!K785,'NAT-TROSKOVNIK'!K806,'NAT-TROSKOVNIK'!K827,'NAT-TROSKOVNIK'!K848)</f>
        <v>0</v>
      </c>
      <c r="E12" s="386"/>
      <c r="F12" s="169">
        <f>SUM('NAT-TROSKOVNIK'!K882,'NAT-TROSKOVNIK'!K903,'NAT-TROSKOVNIK'!K924,'NAT-TROSKOVNIK'!K945,'NAT-TROSKOVNIK'!K966,'NAT-TROSKOVNIK'!K987,'NAT-TROSKOVNIK'!K1008,'NAT-TROSKOVNIK'!K1029,'NAT-TROSKOVNIK'!K1050,'NAT-TROSKOVNIK'!K1071,'NAT-TROSKOVNIK'!K1092,'NAT-TROSKOVNIK'!K1113,'NAT-TROSKOVNIK'!K1134,'NAT-TROSKOVNIK'!K1155,'NAT-TROSKOVNIK'!K1176,'NAT-TROSKOVNIK'!K1197,'NAT-TROSKOVNIK'!K1218,'NAT-TROSKOVNIK'!K1239,'NAT-TROSKOVNIK'!K1260,'NAT-TROSKOVNIK'!K1281,'NAT-TROSKOVNIK'!K1302)</f>
        <v>0</v>
      </c>
      <c r="G12" s="170"/>
      <c r="H12" s="169">
        <f>SUM('NAT-TROSKOVNIK'!K1336,'NAT-TROSKOVNIK'!K1360)</f>
        <v>0</v>
      </c>
      <c r="I12" s="170"/>
      <c r="J12" s="169">
        <f t="shared" ref="J12" si="2">SUM(D12:I12)</f>
        <v>0</v>
      </c>
      <c r="K12" s="170"/>
    </row>
    <row r="13" spans="1:11" ht="15" customHeight="1" x14ac:dyDescent="0.2">
      <c r="A13" s="17" t="s">
        <v>5</v>
      </c>
      <c r="B13" s="10" t="str">
        <f>'NAT-TROSKOVNIK'!B25</f>
        <v>* Ulica: Ante Starčevića i Lička - odvojci (oznaka POL)</v>
      </c>
      <c r="C13" s="7" t="s">
        <v>93</v>
      </c>
      <c r="D13" s="171">
        <f>SUM('NAT-TROSKOVNIK'!K58,'NAT-TROSKOVNIK'!K79,'NAT-TROSKOVNIK'!K100,'NAT-TROSKOVNIK'!K121,'NAT-TROSKOVNIK'!K142,'NAT-TROSKOVNIK'!K163,'NAT-TROSKOVNIK'!K184,'NAT-TROSKOVNIK'!K205,'NAT-TROSKOVNIK'!K226,'NAT-TROSKOVNIK'!K247,'NAT-TROSKOVNIK'!K268,'NAT-TROSKOVNIK'!K289,'NAT-TROSKOVNIK'!K310,'NAT-TROSKOVNIK'!K334,'NAT-TROSKOVNIK'!K358,'NAT-TROSKOVNIK'!K386,'NAT-TROSKOVNIK'!K414,'NAT-TROSKOVNIK'!K439,'NAT-TROSKOVNIK'!K468,'NAT-TROSKOVNIK'!K497,'NAT-TROSKOVNIK'!K523,'NAT-TROSKOVNIK'!K549,'NAT-TROSKOVNIK'!K575,'NAT-TROSKOVNIK'!K604,'NAT-TROSKOVNIK'!K625,'NAT-TROSKOVNIK'!K646,'NAT-TROSKOVNIK'!K667,'NAT-TROSKOVNIK'!K688,'NAT-TROSKOVNIK'!K723,'NAT-TROSKOVNIK'!K744,'NAT-TROSKOVNIK'!K765,'NAT-TROSKOVNIK'!K786,'NAT-TROSKOVNIK'!K807,'NAT-TROSKOVNIK'!K828,'NAT-TROSKOVNIK'!K849)</f>
        <v>0</v>
      </c>
      <c r="E13" s="386"/>
      <c r="F13" s="169">
        <f>SUM('NAT-TROSKOVNIK'!K883,'NAT-TROSKOVNIK'!K904,'NAT-TROSKOVNIK'!K925,'NAT-TROSKOVNIK'!K946,'NAT-TROSKOVNIK'!K967,'NAT-TROSKOVNIK'!K988,'NAT-TROSKOVNIK'!K1009,'NAT-TROSKOVNIK'!K1030,'NAT-TROSKOVNIK'!K1051,'NAT-TROSKOVNIK'!K1072,'NAT-TROSKOVNIK'!K1093,'NAT-TROSKOVNIK'!K1114,'NAT-TROSKOVNIK'!K1135,'NAT-TROSKOVNIK'!K1156,'NAT-TROSKOVNIK'!K1177,'NAT-TROSKOVNIK'!K1198,'NAT-TROSKOVNIK'!K1219,'NAT-TROSKOVNIK'!K1240,'NAT-TROSKOVNIK'!K1261,'NAT-TROSKOVNIK'!K1282,'NAT-TROSKOVNIK'!K1303)</f>
        <v>0</v>
      </c>
      <c r="G13" s="170"/>
      <c r="H13" s="169">
        <f>SUM('NAT-TROSKOVNIK'!K1337,'NAT-TROSKOVNIK'!K1361)</f>
        <v>0</v>
      </c>
      <c r="I13" s="170"/>
      <c r="J13" s="169">
        <f t="shared" si="1"/>
        <v>0</v>
      </c>
      <c r="K13" s="170"/>
    </row>
    <row r="14" spans="1:11" ht="15" customHeight="1" x14ac:dyDescent="0.2">
      <c r="A14" s="17" t="s">
        <v>68</v>
      </c>
      <c r="B14" s="10" t="str">
        <f>'NAT-TROSKOVNIK'!B26</f>
        <v>* Ulica: Prve primorske čete - odvojak (oznaka PPČ)</v>
      </c>
      <c r="C14" s="7" t="s">
        <v>93</v>
      </c>
      <c r="D14" s="171">
        <f>SUM('NAT-TROSKOVNIK'!K59,'NAT-TROSKOVNIK'!K80,'NAT-TROSKOVNIK'!K101,'NAT-TROSKOVNIK'!K122,'NAT-TROSKOVNIK'!K143,'NAT-TROSKOVNIK'!K164,'NAT-TROSKOVNIK'!K185,'NAT-TROSKOVNIK'!K206,'NAT-TROSKOVNIK'!K227,'NAT-TROSKOVNIK'!K248,'NAT-TROSKOVNIK'!K269,'NAT-TROSKOVNIK'!K290,'NAT-TROSKOVNIK'!K311,'NAT-TROSKOVNIK'!K335,'NAT-TROSKOVNIK'!K359,'NAT-TROSKOVNIK'!K387,'NAT-TROSKOVNIK'!K415,'NAT-TROSKOVNIK'!K440,'NAT-TROSKOVNIK'!K469,'NAT-TROSKOVNIK'!K498,'NAT-TROSKOVNIK'!K524,'NAT-TROSKOVNIK'!K550,'NAT-TROSKOVNIK'!K576,'NAT-TROSKOVNIK'!K605,'NAT-TROSKOVNIK'!K626,'NAT-TROSKOVNIK'!K647,'NAT-TROSKOVNIK'!K668,'NAT-TROSKOVNIK'!K689,'NAT-TROSKOVNIK'!K724,'NAT-TROSKOVNIK'!K745,'NAT-TROSKOVNIK'!K766,'NAT-TROSKOVNIK'!K787,'NAT-TROSKOVNIK'!K808,'NAT-TROSKOVNIK'!K829,'NAT-TROSKOVNIK'!K850)</f>
        <v>0</v>
      </c>
      <c r="E14" s="386"/>
      <c r="F14" s="169">
        <f>SUM('NAT-TROSKOVNIK'!K884,'NAT-TROSKOVNIK'!K905,'NAT-TROSKOVNIK'!K926,'NAT-TROSKOVNIK'!K947,'NAT-TROSKOVNIK'!K968,'NAT-TROSKOVNIK'!K989,'NAT-TROSKOVNIK'!K1010,'NAT-TROSKOVNIK'!K1031,'NAT-TROSKOVNIK'!K1052,'NAT-TROSKOVNIK'!K1073,'NAT-TROSKOVNIK'!K1094,'NAT-TROSKOVNIK'!K1115,'NAT-TROSKOVNIK'!K1136,'NAT-TROSKOVNIK'!K1157,'NAT-TROSKOVNIK'!K1178,'NAT-TROSKOVNIK'!K1199,'NAT-TROSKOVNIK'!K1220,'NAT-TROSKOVNIK'!K1241,'NAT-TROSKOVNIK'!K1262,'NAT-TROSKOVNIK'!K1283,'NAT-TROSKOVNIK'!K1304)</f>
        <v>0</v>
      </c>
      <c r="G14" s="170"/>
      <c r="H14" s="169">
        <f>SUM('NAT-TROSKOVNIK'!K1338,'NAT-TROSKOVNIK'!K1362)</f>
        <v>0</v>
      </c>
      <c r="I14" s="170"/>
      <c r="J14" s="169">
        <f t="shared" si="1"/>
        <v>0</v>
      </c>
      <c r="K14" s="170"/>
    </row>
    <row r="15" spans="1:11" ht="15" customHeight="1" x14ac:dyDescent="0.2">
      <c r="A15" s="17" t="s">
        <v>69</v>
      </c>
      <c r="B15" s="10" t="str">
        <f>'NAT-TROSKOVNIK'!B27</f>
        <v>* Ulica: Ruđera Boškovića - odvojak 1 (oznaka RB-O1)</v>
      </c>
      <c r="C15" s="7" t="s">
        <v>93</v>
      </c>
      <c r="D15" s="171">
        <f>SUM('NAT-TROSKOVNIK'!K60,'NAT-TROSKOVNIK'!K81,'NAT-TROSKOVNIK'!K102,'NAT-TROSKOVNIK'!K123,'NAT-TROSKOVNIK'!K144,'NAT-TROSKOVNIK'!K165,'NAT-TROSKOVNIK'!K186,'NAT-TROSKOVNIK'!K207,'NAT-TROSKOVNIK'!K228,'NAT-TROSKOVNIK'!K249,'NAT-TROSKOVNIK'!K270,'NAT-TROSKOVNIK'!K291,'NAT-TROSKOVNIK'!K312,'NAT-TROSKOVNIK'!K336,'NAT-TROSKOVNIK'!K360,'NAT-TROSKOVNIK'!K388,'NAT-TROSKOVNIK'!K416,'NAT-TROSKOVNIK'!K441,'NAT-TROSKOVNIK'!K470,'NAT-TROSKOVNIK'!K499,'NAT-TROSKOVNIK'!K525,'NAT-TROSKOVNIK'!K551,'NAT-TROSKOVNIK'!K577,'NAT-TROSKOVNIK'!K606,'NAT-TROSKOVNIK'!K627,'NAT-TROSKOVNIK'!K648,'NAT-TROSKOVNIK'!K669,'NAT-TROSKOVNIK'!K690,'NAT-TROSKOVNIK'!K725,'NAT-TROSKOVNIK'!K746,'NAT-TROSKOVNIK'!K767,'NAT-TROSKOVNIK'!K788,'NAT-TROSKOVNIK'!K809,'NAT-TROSKOVNIK'!K830,'NAT-TROSKOVNIK'!K851)</f>
        <v>0</v>
      </c>
      <c r="E15" s="386"/>
      <c r="F15" s="169">
        <f>SUM('NAT-TROSKOVNIK'!K885,'NAT-TROSKOVNIK'!K906,'NAT-TROSKOVNIK'!K927,'NAT-TROSKOVNIK'!K948,'NAT-TROSKOVNIK'!K969,'NAT-TROSKOVNIK'!K990,'NAT-TROSKOVNIK'!K1011,'NAT-TROSKOVNIK'!K1032,'NAT-TROSKOVNIK'!K1053,'NAT-TROSKOVNIK'!K1074,'NAT-TROSKOVNIK'!K1095,'NAT-TROSKOVNIK'!K1116,'NAT-TROSKOVNIK'!K1137,'NAT-TROSKOVNIK'!K1158,'NAT-TROSKOVNIK'!K1179,'NAT-TROSKOVNIK'!K1200,'NAT-TROSKOVNIK'!K1221,'NAT-TROSKOVNIK'!K1242,'NAT-TROSKOVNIK'!K1263,'NAT-TROSKOVNIK'!K1284,'NAT-TROSKOVNIK'!K1305)</f>
        <v>0</v>
      </c>
      <c r="G15" s="170"/>
      <c r="H15" s="169">
        <f>SUM('NAT-TROSKOVNIK'!K1339,'NAT-TROSKOVNIK'!K1363)</f>
        <v>0</v>
      </c>
      <c r="I15" s="170"/>
      <c r="J15" s="169">
        <f t="shared" si="1"/>
        <v>0</v>
      </c>
      <c r="K15" s="170"/>
    </row>
    <row r="16" spans="1:11" ht="15" customHeight="1" x14ac:dyDescent="0.2">
      <c r="A16" s="17" t="s">
        <v>70</v>
      </c>
      <c r="B16" s="10" t="str">
        <f>'NAT-TROSKOVNIK'!B28</f>
        <v>* Ulica: Ruđera Boškovića - odvojak 2 (oznaka RB-O2)</v>
      </c>
      <c r="C16" s="7" t="s">
        <v>93</v>
      </c>
      <c r="D16" s="171">
        <f>SUM('NAT-TROSKOVNIK'!K61,'NAT-TROSKOVNIK'!K82,'NAT-TROSKOVNIK'!K103,'NAT-TROSKOVNIK'!K124,'NAT-TROSKOVNIK'!K145,'NAT-TROSKOVNIK'!K166,'NAT-TROSKOVNIK'!K187,'NAT-TROSKOVNIK'!K208,'NAT-TROSKOVNIK'!K229,'NAT-TROSKOVNIK'!K250,'NAT-TROSKOVNIK'!K271,'NAT-TROSKOVNIK'!K292,'NAT-TROSKOVNIK'!K313,'NAT-TROSKOVNIK'!K337,'NAT-TROSKOVNIK'!K361,'NAT-TROSKOVNIK'!K389,'NAT-TROSKOVNIK'!K417,'NAT-TROSKOVNIK'!K442,'NAT-TROSKOVNIK'!K471,'NAT-TROSKOVNIK'!K500,'NAT-TROSKOVNIK'!K526,'NAT-TROSKOVNIK'!K552,'NAT-TROSKOVNIK'!K578,'NAT-TROSKOVNIK'!K607,'NAT-TROSKOVNIK'!K628,'NAT-TROSKOVNIK'!K649,'NAT-TROSKOVNIK'!K670,'NAT-TROSKOVNIK'!K691,'NAT-TROSKOVNIK'!K726,'NAT-TROSKOVNIK'!K747,'NAT-TROSKOVNIK'!K768,'NAT-TROSKOVNIK'!K789,'NAT-TROSKOVNIK'!K810,'NAT-TROSKOVNIK'!K831,'NAT-TROSKOVNIK'!K852)</f>
        <v>0</v>
      </c>
      <c r="E16" s="386"/>
      <c r="F16" s="169">
        <f>SUM('NAT-TROSKOVNIK'!K886,'NAT-TROSKOVNIK'!K907,'NAT-TROSKOVNIK'!K928,'NAT-TROSKOVNIK'!K949,'NAT-TROSKOVNIK'!K970,'NAT-TROSKOVNIK'!K991,'NAT-TROSKOVNIK'!K1012,'NAT-TROSKOVNIK'!K1033,'NAT-TROSKOVNIK'!K1054,'NAT-TROSKOVNIK'!K1075,'NAT-TROSKOVNIK'!K1096,'NAT-TROSKOVNIK'!K1117,'NAT-TROSKOVNIK'!K1138,'NAT-TROSKOVNIK'!K1159,'NAT-TROSKOVNIK'!K1180,'NAT-TROSKOVNIK'!K1201,'NAT-TROSKOVNIK'!K1222,'NAT-TROSKOVNIK'!K1243,'NAT-TROSKOVNIK'!K1264,'NAT-TROSKOVNIK'!K1285,'NAT-TROSKOVNIK'!K1306)</f>
        <v>0</v>
      </c>
      <c r="G16" s="170"/>
      <c r="H16" s="169">
        <f>SUM('NAT-TROSKOVNIK'!K1340,'NAT-TROSKOVNIK'!K1364)</f>
        <v>0</v>
      </c>
      <c r="I16" s="170"/>
      <c r="J16" s="169">
        <f t="shared" si="1"/>
        <v>0</v>
      </c>
      <c r="K16" s="170"/>
    </row>
    <row r="17" spans="1:11" ht="15" customHeight="1" x14ac:dyDescent="0.2">
      <c r="A17" s="76" t="s">
        <v>71</v>
      </c>
      <c r="B17" s="10" t="str">
        <f>'NAT-TROSKOVNIK'!B29</f>
        <v>* Ulica: Ljudevita Gaja (oznaka LJG)</v>
      </c>
      <c r="C17" s="7" t="s">
        <v>8</v>
      </c>
      <c r="D17" s="171">
        <f>SUM('NAT-TROSKOVNIK'!K62,'NAT-TROSKOVNIK'!K83,'NAT-TROSKOVNIK'!K104,'NAT-TROSKOVNIK'!K125,'NAT-TROSKOVNIK'!K146,'NAT-TROSKOVNIK'!K167,'NAT-TROSKOVNIK'!K188,'NAT-TROSKOVNIK'!K209,'NAT-TROSKOVNIK'!K230,'NAT-TROSKOVNIK'!K251,'NAT-TROSKOVNIK'!K272,'NAT-TROSKOVNIK'!K293,'NAT-TROSKOVNIK'!K314,'NAT-TROSKOVNIK'!K338,'NAT-TROSKOVNIK'!K362,'NAT-TROSKOVNIK'!K390,'NAT-TROSKOVNIK'!K418,'NAT-TROSKOVNIK'!K443,'NAT-TROSKOVNIK'!K472,'NAT-TROSKOVNIK'!K501,'NAT-TROSKOVNIK'!K527,'NAT-TROSKOVNIK'!K553,'NAT-TROSKOVNIK'!K579,'NAT-TROSKOVNIK'!K608,'NAT-TROSKOVNIK'!K629,'NAT-TROSKOVNIK'!K650,'NAT-TROSKOVNIK'!K671,'NAT-TROSKOVNIK'!K692,'NAT-TROSKOVNIK'!K727,'NAT-TROSKOVNIK'!K748,'NAT-TROSKOVNIK'!K769,'NAT-TROSKOVNIK'!K790,'NAT-TROSKOVNIK'!K811,'NAT-TROSKOVNIK'!K832,'NAT-TROSKOVNIK'!K853)</f>
        <v>0</v>
      </c>
      <c r="E17" s="386"/>
      <c r="F17" s="169">
        <f>SUM('NAT-TROSKOVNIK'!K887,'NAT-TROSKOVNIK'!K908,'NAT-TROSKOVNIK'!K929,'NAT-TROSKOVNIK'!K950,'NAT-TROSKOVNIK'!K971,'NAT-TROSKOVNIK'!K992,'NAT-TROSKOVNIK'!K1013,'NAT-TROSKOVNIK'!K1034,'NAT-TROSKOVNIK'!K1055,'NAT-TROSKOVNIK'!K1076,'NAT-TROSKOVNIK'!K1097,'NAT-TROSKOVNIK'!K1118,'NAT-TROSKOVNIK'!K1139,'NAT-TROSKOVNIK'!K1160,'NAT-TROSKOVNIK'!K1181,'NAT-TROSKOVNIK'!K1202,'NAT-TROSKOVNIK'!K1223,'NAT-TROSKOVNIK'!K1244,'NAT-TROSKOVNIK'!K1265,'NAT-TROSKOVNIK'!K1286,'NAT-TROSKOVNIK'!K1307)</f>
        <v>0</v>
      </c>
      <c r="G17" s="170"/>
      <c r="H17" s="169">
        <f>SUM('NAT-TROSKOVNIK'!K1341,'NAT-TROSKOVNIK'!K1365)</f>
        <v>0</v>
      </c>
      <c r="I17" s="170"/>
      <c r="J17" s="169">
        <f t="shared" si="1"/>
        <v>0</v>
      </c>
      <c r="K17" s="170"/>
    </row>
    <row r="18" spans="1:11" s="75" customFormat="1" ht="15" customHeight="1" x14ac:dyDescent="0.2">
      <c r="A18" s="76" t="s">
        <v>228</v>
      </c>
      <c r="B18" s="10" t="str">
        <f>'NAT-TROSKOVNIK'!B30</f>
        <v>* Ulica: J.Š. Akabe - odvojak (oznaka JŠA-O)</v>
      </c>
      <c r="C18" s="7" t="s">
        <v>5</v>
      </c>
      <c r="D18" s="171">
        <f>SUM('NAT-TROSKOVNIK'!K63,'NAT-TROSKOVNIK'!K84,'NAT-TROSKOVNIK'!K105,'NAT-TROSKOVNIK'!K126,'NAT-TROSKOVNIK'!K147,'NAT-TROSKOVNIK'!K168,'NAT-TROSKOVNIK'!K189,'NAT-TROSKOVNIK'!K210,'NAT-TROSKOVNIK'!K231,'NAT-TROSKOVNIK'!K252,'NAT-TROSKOVNIK'!K273,'NAT-TROSKOVNIK'!K294,'NAT-TROSKOVNIK'!K315,'NAT-TROSKOVNIK'!K339,'NAT-TROSKOVNIK'!K363,'NAT-TROSKOVNIK'!K391,'NAT-TROSKOVNIK'!K419,'NAT-TROSKOVNIK'!K444,'NAT-TROSKOVNIK'!K473,'NAT-TROSKOVNIK'!K502,'NAT-TROSKOVNIK'!K528,'NAT-TROSKOVNIK'!K554,'NAT-TROSKOVNIK'!K580,'NAT-TROSKOVNIK'!K609,'NAT-TROSKOVNIK'!K630,'NAT-TROSKOVNIK'!K651,'NAT-TROSKOVNIK'!K672,'NAT-TROSKOVNIK'!K693,'NAT-TROSKOVNIK'!K728,'NAT-TROSKOVNIK'!K749,'NAT-TROSKOVNIK'!K770,'NAT-TROSKOVNIK'!K791,'NAT-TROSKOVNIK'!K812,'NAT-TROSKOVNIK'!K833,'NAT-TROSKOVNIK'!K854)</f>
        <v>0</v>
      </c>
      <c r="E18" s="386"/>
      <c r="F18" s="169">
        <f>SUM('NAT-TROSKOVNIK'!K888,'NAT-TROSKOVNIK'!K909,'NAT-TROSKOVNIK'!K930,'NAT-TROSKOVNIK'!K951,'NAT-TROSKOVNIK'!K972,'NAT-TROSKOVNIK'!K993,'NAT-TROSKOVNIK'!K1014,'NAT-TROSKOVNIK'!K1035,'NAT-TROSKOVNIK'!K1056,'NAT-TROSKOVNIK'!K1077,'NAT-TROSKOVNIK'!K1098,'NAT-TROSKOVNIK'!K1119,'NAT-TROSKOVNIK'!K1140,'NAT-TROSKOVNIK'!K1161,'NAT-TROSKOVNIK'!K1182,'NAT-TROSKOVNIK'!K1203,'NAT-TROSKOVNIK'!K1224,'NAT-TROSKOVNIK'!K1245,'NAT-TROSKOVNIK'!K1266,'NAT-TROSKOVNIK'!K1287,'NAT-TROSKOVNIK'!K1308)</f>
        <v>0</v>
      </c>
      <c r="G18" s="170"/>
      <c r="H18" s="169">
        <f>SUM('NAT-TROSKOVNIK'!K1342,'NAT-TROSKOVNIK'!K1366)</f>
        <v>0</v>
      </c>
      <c r="I18" s="170"/>
      <c r="J18" s="169">
        <f t="shared" ref="J18:J21" si="3">SUM(D18:I18)</f>
        <v>0</v>
      </c>
      <c r="K18" s="170"/>
    </row>
    <row r="19" spans="1:11" s="75" customFormat="1" ht="15" customHeight="1" x14ac:dyDescent="0.2">
      <c r="A19" s="76" t="s">
        <v>229</v>
      </c>
      <c r="B19" s="10" t="str">
        <f>'NAT-TROSKOVNIK'!B31</f>
        <v>* Ulica: Miroslava Krleže - odvojak (oznaka MK-O)</v>
      </c>
      <c r="C19" s="7" t="s">
        <v>93</v>
      </c>
      <c r="D19" s="171">
        <f>SUM('NAT-TROSKOVNIK'!K64,'NAT-TROSKOVNIK'!K85,'NAT-TROSKOVNIK'!K106,'NAT-TROSKOVNIK'!K127,'NAT-TROSKOVNIK'!K148,'NAT-TROSKOVNIK'!K169,'NAT-TROSKOVNIK'!K190,'NAT-TROSKOVNIK'!K211,'NAT-TROSKOVNIK'!K232,'NAT-TROSKOVNIK'!K253,'NAT-TROSKOVNIK'!K274,'NAT-TROSKOVNIK'!K295,'NAT-TROSKOVNIK'!K316,'NAT-TROSKOVNIK'!K340,'NAT-TROSKOVNIK'!K364,'NAT-TROSKOVNIK'!K392,'NAT-TROSKOVNIK'!K420,'NAT-TROSKOVNIK'!K445,'NAT-TROSKOVNIK'!K474,'NAT-TROSKOVNIK'!K503,'NAT-TROSKOVNIK'!K529,'NAT-TROSKOVNIK'!K555,'NAT-TROSKOVNIK'!K581,'NAT-TROSKOVNIK'!K610,'NAT-TROSKOVNIK'!K631,'NAT-TROSKOVNIK'!K652,'NAT-TROSKOVNIK'!K673,'NAT-TROSKOVNIK'!K694,'NAT-TROSKOVNIK'!K729,'NAT-TROSKOVNIK'!K750,'NAT-TROSKOVNIK'!K771,'NAT-TROSKOVNIK'!K792,'NAT-TROSKOVNIK'!K813,'NAT-TROSKOVNIK'!K834,'NAT-TROSKOVNIK'!K855)</f>
        <v>0</v>
      </c>
      <c r="E19" s="386"/>
      <c r="F19" s="169">
        <f>SUM('NAT-TROSKOVNIK'!K889,'NAT-TROSKOVNIK'!K910,'NAT-TROSKOVNIK'!K931,'NAT-TROSKOVNIK'!K952,'NAT-TROSKOVNIK'!K973,'NAT-TROSKOVNIK'!K994,'NAT-TROSKOVNIK'!K1015,'NAT-TROSKOVNIK'!K1036,'NAT-TROSKOVNIK'!K1057,'NAT-TROSKOVNIK'!K1078,'NAT-TROSKOVNIK'!K1099,'NAT-TROSKOVNIK'!K1120,'NAT-TROSKOVNIK'!K1141,'NAT-TROSKOVNIK'!K1162,'NAT-TROSKOVNIK'!K1183,'NAT-TROSKOVNIK'!K1204,'NAT-TROSKOVNIK'!K1225,'NAT-TROSKOVNIK'!K1246,'NAT-TROSKOVNIK'!K1267,'NAT-TROSKOVNIK'!K1288,'NAT-TROSKOVNIK'!K1309)</f>
        <v>0</v>
      </c>
      <c r="G19" s="170"/>
      <c r="H19" s="169">
        <f>SUM('NAT-TROSKOVNIK'!K1343,'NAT-TROSKOVNIK'!K1367)</f>
        <v>0</v>
      </c>
      <c r="I19" s="170"/>
      <c r="J19" s="169">
        <f t="shared" si="3"/>
        <v>0</v>
      </c>
      <c r="K19" s="170"/>
    </row>
    <row r="20" spans="1:11" s="75" customFormat="1" ht="15" customHeight="1" x14ac:dyDescent="0.2">
      <c r="A20" s="76" t="s">
        <v>230</v>
      </c>
      <c r="B20" s="10" t="str">
        <f>'NAT-TROSKOVNIK'!B32</f>
        <v>* Ulica: Lička - odvojak (oznaka LIČ-O)</v>
      </c>
      <c r="C20" s="7" t="s">
        <v>5</v>
      </c>
      <c r="D20" s="171">
        <f>SUM('NAT-TROSKOVNIK'!K65,'NAT-TROSKOVNIK'!K86,'NAT-TROSKOVNIK'!K107,'NAT-TROSKOVNIK'!K128,'NAT-TROSKOVNIK'!K149,'NAT-TROSKOVNIK'!K170,'NAT-TROSKOVNIK'!K191,'NAT-TROSKOVNIK'!K212,'NAT-TROSKOVNIK'!K233,'NAT-TROSKOVNIK'!K254,'NAT-TROSKOVNIK'!K275,'NAT-TROSKOVNIK'!K296,'NAT-TROSKOVNIK'!K317,'NAT-TROSKOVNIK'!K341,'NAT-TROSKOVNIK'!K365,'NAT-TROSKOVNIK'!K393,'NAT-TROSKOVNIK'!K421,'NAT-TROSKOVNIK'!K446,'NAT-TROSKOVNIK'!K475,'NAT-TROSKOVNIK'!K504,'NAT-TROSKOVNIK'!K530,'NAT-TROSKOVNIK'!K556,'NAT-TROSKOVNIK'!K582,'NAT-TROSKOVNIK'!K611,'NAT-TROSKOVNIK'!K632,'NAT-TROSKOVNIK'!K653,'NAT-TROSKOVNIK'!K674,'NAT-TROSKOVNIK'!K695,'NAT-TROSKOVNIK'!K730,'NAT-TROSKOVNIK'!K751,'NAT-TROSKOVNIK'!K772,'NAT-TROSKOVNIK'!K793,'NAT-TROSKOVNIK'!K814,'NAT-TROSKOVNIK'!K835,'NAT-TROSKOVNIK'!K856)</f>
        <v>0</v>
      </c>
      <c r="E20" s="386"/>
      <c r="F20" s="169">
        <f>SUM('NAT-TROSKOVNIK'!K890,'NAT-TROSKOVNIK'!K911,'NAT-TROSKOVNIK'!K932,'NAT-TROSKOVNIK'!K953,'NAT-TROSKOVNIK'!K974,'NAT-TROSKOVNIK'!K995,'NAT-TROSKOVNIK'!K1016,'NAT-TROSKOVNIK'!K1037,'NAT-TROSKOVNIK'!K1058,'NAT-TROSKOVNIK'!K1079,'NAT-TROSKOVNIK'!K1100,'NAT-TROSKOVNIK'!K1121,'NAT-TROSKOVNIK'!K1142,'NAT-TROSKOVNIK'!K1163,'NAT-TROSKOVNIK'!K1184,'NAT-TROSKOVNIK'!K1205,'NAT-TROSKOVNIK'!K1226,'NAT-TROSKOVNIK'!K1247,'NAT-TROSKOVNIK'!K1268,'NAT-TROSKOVNIK'!K1289,'NAT-TROSKOVNIK'!K1310)</f>
        <v>0</v>
      </c>
      <c r="G20" s="170"/>
      <c r="H20" s="169">
        <f>SUM('NAT-TROSKOVNIK'!K1344,'NAT-TROSKOVNIK'!K1368)</f>
        <v>0</v>
      </c>
      <c r="I20" s="170"/>
      <c r="J20" s="169">
        <f t="shared" si="3"/>
        <v>0</v>
      </c>
      <c r="K20" s="170"/>
    </row>
    <row r="21" spans="1:11" ht="15" customHeight="1" x14ac:dyDescent="0.2">
      <c r="A21" s="17" t="s">
        <v>267</v>
      </c>
      <c r="B21" s="10" t="str">
        <f>'NAT-TROSKOVNIK'!B33</f>
        <v>* Ulica: Obrove - odvojak (oznaka OBR-O)</v>
      </c>
      <c r="C21" s="7" t="s">
        <v>5</v>
      </c>
      <c r="D21" s="171">
        <f>SUM('NAT-TROSKOVNIK'!K66,'NAT-TROSKOVNIK'!K87,'NAT-TROSKOVNIK'!K108,'NAT-TROSKOVNIK'!K129,'NAT-TROSKOVNIK'!K150,'NAT-TROSKOVNIK'!K171,'NAT-TROSKOVNIK'!K192,'NAT-TROSKOVNIK'!K213,'NAT-TROSKOVNIK'!K234,'NAT-TROSKOVNIK'!K255,'NAT-TROSKOVNIK'!K276,'NAT-TROSKOVNIK'!K297,'NAT-TROSKOVNIK'!K318,'NAT-TROSKOVNIK'!K342,'NAT-TROSKOVNIK'!K366,'NAT-TROSKOVNIK'!K394,'NAT-TROSKOVNIK'!K422,'NAT-TROSKOVNIK'!K447,'NAT-TROSKOVNIK'!K476,'NAT-TROSKOVNIK'!K505,'NAT-TROSKOVNIK'!K531,'NAT-TROSKOVNIK'!K557,'NAT-TROSKOVNIK'!K583,'NAT-TROSKOVNIK'!K612,'NAT-TROSKOVNIK'!K633,'NAT-TROSKOVNIK'!K654,'NAT-TROSKOVNIK'!K675,'NAT-TROSKOVNIK'!K696,'NAT-TROSKOVNIK'!K731,'NAT-TROSKOVNIK'!K752,'NAT-TROSKOVNIK'!K773,'NAT-TROSKOVNIK'!K794,'NAT-TROSKOVNIK'!K815,'NAT-TROSKOVNIK'!K836,'NAT-TROSKOVNIK'!K857)</f>
        <v>0</v>
      </c>
      <c r="E21" s="386"/>
      <c r="F21" s="169">
        <f>SUM('NAT-TROSKOVNIK'!K891,'NAT-TROSKOVNIK'!K912,'NAT-TROSKOVNIK'!K933,'NAT-TROSKOVNIK'!K954,'NAT-TROSKOVNIK'!K975,'NAT-TROSKOVNIK'!K996,'NAT-TROSKOVNIK'!K1017,'NAT-TROSKOVNIK'!K1038,'NAT-TROSKOVNIK'!K1059,'NAT-TROSKOVNIK'!K1080,'NAT-TROSKOVNIK'!K1101,'NAT-TROSKOVNIK'!K1122,'NAT-TROSKOVNIK'!K1143,'NAT-TROSKOVNIK'!K1164,'NAT-TROSKOVNIK'!K1185,'NAT-TROSKOVNIK'!K1206,'NAT-TROSKOVNIK'!K1227,'NAT-TROSKOVNIK'!K1248,'NAT-TROSKOVNIK'!K1269,'NAT-TROSKOVNIK'!K1290,'NAT-TROSKOVNIK'!K1311)</f>
        <v>0</v>
      </c>
      <c r="G21" s="170"/>
      <c r="H21" s="169">
        <f>SUM('NAT-TROSKOVNIK'!K1345,'NAT-TROSKOVNIK'!K1369)</f>
        <v>0</v>
      </c>
      <c r="I21" s="170"/>
      <c r="J21" s="172">
        <f t="shared" si="3"/>
        <v>0</v>
      </c>
      <c r="K21" s="173"/>
    </row>
    <row r="22" spans="1:11" s="87" customFormat="1" ht="15" customHeight="1" thickBot="1" x14ac:dyDescent="0.25">
      <c r="A22" s="150" t="s">
        <v>292</v>
      </c>
      <c r="B22" s="8" t="str">
        <f>'NAT-TROSKOVNIK'!B34</f>
        <v>* Ulica: ostalo, raskrižja (oznaka OST)</v>
      </c>
      <c r="C22" s="9" t="s">
        <v>93</v>
      </c>
      <c r="D22" s="385">
        <f>SUM('NAT-TROSKOVNIK'!K67,'NAT-TROSKOVNIK'!K88,'NAT-TROSKOVNIK'!K109,'NAT-TROSKOVNIK'!K130,'NAT-TROSKOVNIK'!K151,'NAT-TROSKOVNIK'!K172,'NAT-TROSKOVNIK'!K193,'NAT-TROSKOVNIK'!K214,'NAT-TROSKOVNIK'!K235,'NAT-TROSKOVNIK'!K256,'NAT-TROSKOVNIK'!K277,'NAT-TROSKOVNIK'!K298,'NAT-TROSKOVNIK'!K319,'NAT-TROSKOVNIK'!K343,'NAT-TROSKOVNIK'!K367,'NAT-TROSKOVNIK'!K395,'NAT-TROSKOVNIK'!K423,'NAT-TROSKOVNIK'!K448,'NAT-TROSKOVNIK'!K477,'NAT-TROSKOVNIK'!K506,'NAT-TROSKOVNIK'!K532,'NAT-TROSKOVNIK'!K558,'NAT-TROSKOVNIK'!K584,'NAT-TROSKOVNIK'!K613,'NAT-TROSKOVNIK'!K634,'NAT-TROSKOVNIK'!K655,'NAT-TROSKOVNIK'!K676,'NAT-TROSKOVNIK'!K697,'NAT-TROSKOVNIK'!K732,'NAT-TROSKOVNIK'!K753,'NAT-TROSKOVNIK'!K774,'NAT-TROSKOVNIK'!K795,'NAT-TROSKOVNIK'!K816,'NAT-TROSKOVNIK'!K837,'NAT-TROSKOVNIK'!K858)</f>
        <v>0</v>
      </c>
      <c r="E22" s="387"/>
      <c r="F22" s="388">
        <f>SUM('NAT-TROSKOVNIK'!K892,'NAT-TROSKOVNIK'!K913,'NAT-TROSKOVNIK'!K934,'NAT-TROSKOVNIK'!K955,'NAT-TROSKOVNIK'!K976,'NAT-TROSKOVNIK'!K997,'NAT-TROSKOVNIK'!K1018,'NAT-TROSKOVNIK'!K1039,'NAT-TROSKOVNIK'!K1060,'NAT-TROSKOVNIK'!K1081,'NAT-TROSKOVNIK'!K1102,'NAT-TROSKOVNIK'!K1123,'NAT-TROSKOVNIK'!K1144,'NAT-TROSKOVNIK'!K1165,'NAT-TROSKOVNIK'!K1186,'NAT-TROSKOVNIK'!K1207,'NAT-TROSKOVNIK'!K1228,'NAT-TROSKOVNIK'!K1249,'NAT-TROSKOVNIK'!K1270,'NAT-TROSKOVNIK'!K1291,'NAT-TROSKOVNIK'!K1312)</f>
        <v>0</v>
      </c>
      <c r="G22" s="389"/>
      <c r="H22" s="388">
        <f>SUM('NAT-TROSKOVNIK'!K1346,'NAT-TROSKOVNIK'!K1370)</f>
        <v>0</v>
      </c>
      <c r="I22" s="389"/>
      <c r="J22" s="177">
        <f t="shared" ref="J22" si="4">SUM(D22:I22)</f>
        <v>0</v>
      </c>
      <c r="K22" s="178"/>
    </row>
    <row r="23" spans="1:11" ht="20.100000000000001" customHeight="1" thickTop="1" x14ac:dyDescent="0.2">
      <c r="A23" s="38"/>
      <c r="B23" s="5" t="s">
        <v>112</v>
      </c>
      <c r="C23" s="6"/>
      <c r="D23" s="169">
        <f>SUM(D5:E22)</f>
        <v>0</v>
      </c>
      <c r="E23" s="174"/>
      <c r="F23" s="169">
        <f>SUM(F5:G22)</f>
        <v>0</v>
      </c>
      <c r="G23" s="174"/>
      <c r="H23" s="169">
        <f>SUM(H5:I22)</f>
        <v>0</v>
      </c>
      <c r="I23" s="174"/>
      <c r="J23" s="169">
        <f>SUM(J5:K22)</f>
        <v>0</v>
      </c>
      <c r="K23" s="174"/>
    </row>
    <row r="25" spans="1:11" x14ac:dyDescent="0.2">
      <c r="J25" s="175">
        <f>SUM(D23:I23)</f>
        <v>0</v>
      </c>
      <c r="K25" s="176"/>
    </row>
  </sheetData>
  <mergeCells count="85">
    <mergeCell ref="D22:E22"/>
    <mergeCell ref="F22:G22"/>
    <mergeCell ref="H22:I22"/>
    <mergeCell ref="J22:K22"/>
    <mergeCell ref="J12:K12"/>
    <mergeCell ref="J13:K13"/>
    <mergeCell ref="D13:E13"/>
    <mergeCell ref="F13:G13"/>
    <mergeCell ref="H13:I13"/>
    <mergeCell ref="J14:K14"/>
    <mergeCell ref="J15:K15"/>
    <mergeCell ref="D15:E15"/>
    <mergeCell ref="F15:G15"/>
    <mergeCell ref="H15:I15"/>
    <mergeCell ref="D16:E16"/>
    <mergeCell ref="F16:G16"/>
    <mergeCell ref="J23:K23"/>
    <mergeCell ref="J25:K25"/>
    <mergeCell ref="J18:K18"/>
    <mergeCell ref="J19:K19"/>
    <mergeCell ref="J20:K20"/>
    <mergeCell ref="D23:E23"/>
    <mergeCell ref="F23:G23"/>
    <mergeCell ref="H23:I23"/>
    <mergeCell ref="D4:E4"/>
    <mergeCell ref="J3:K3"/>
    <mergeCell ref="J4:K4"/>
    <mergeCell ref="J5:K5"/>
    <mergeCell ref="J6:K6"/>
    <mergeCell ref="J7:K7"/>
    <mergeCell ref="J8:K8"/>
    <mergeCell ref="J16:K16"/>
    <mergeCell ref="J17:K17"/>
    <mergeCell ref="J21:K21"/>
    <mergeCell ref="J9:K9"/>
    <mergeCell ref="J10:K10"/>
    <mergeCell ref="J11:K11"/>
    <mergeCell ref="H16:I16"/>
    <mergeCell ref="D17:E17"/>
    <mergeCell ref="F17:G17"/>
    <mergeCell ref="H17:I17"/>
    <mergeCell ref="D21:E21"/>
    <mergeCell ref="F21:G21"/>
    <mergeCell ref="H21:I21"/>
    <mergeCell ref="D18:E18"/>
    <mergeCell ref="D19:E19"/>
    <mergeCell ref="D20:E20"/>
    <mergeCell ref="H18:I18"/>
    <mergeCell ref="H19:I19"/>
    <mergeCell ref="H20:I20"/>
    <mergeCell ref="F18:G18"/>
    <mergeCell ref="F19:G19"/>
    <mergeCell ref="F20:G20"/>
    <mergeCell ref="D14:E14"/>
    <mergeCell ref="F14:G14"/>
    <mergeCell ref="H14:I14"/>
    <mergeCell ref="D9:E9"/>
    <mergeCell ref="F9:G9"/>
    <mergeCell ref="H9:I9"/>
    <mergeCell ref="D10:E10"/>
    <mergeCell ref="F10:G10"/>
    <mergeCell ref="H10:I10"/>
    <mergeCell ref="D11:E11"/>
    <mergeCell ref="F11:G11"/>
    <mergeCell ref="H11:I11"/>
    <mergeCell ref="D12:E12"/>
    <mergeCell ref="F12:G12"/>
    <mergeCell ref="H12:I12"/>
    <mergeCell ref="D5:E5"/>
    <mergeCell ref="F5:G5"/>
    <mergeCell ref="H5:I5"/>
    <mergeCell ref="D8:E8"/>
    <mergeCell ref="F8:G8"/>
    <mergeCell ref="H8:I8"/>
    <mergeCell ref="D6:E6"/>
    <mergeCell ref="F6:G6"/>
    <mergeCell ref="H6:I6"/>
    <mergeCell ref="D7:E7"/>
    <mergeCell ref="F7:G7"/>
    <mergeCell ref="H7:I7"/>
    <mergeCell ref="D3:E3"/>
    <mergeCell ref="F3:G3"/>
    <mergeCell ref="H3:I3"/>
    <mergeCell ref="F4:G4"/>
    <mergeCell ref="H4:I4"/>
  </mergeCells>
  <pageMargins left="0.7" right="0.7" top="0.75" bottom="0.75" header="0.3" footer="0.3"/>
  <pageSetup paperSize="9" orientation="portrait" verticalDpi="0" r:id="rId1"/>
  <ignoredErrors>
    <ignoredError sqref="J6"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R50"/>
  <sheetViews>
    <sheetView view="pageBreakPreview" zoomScaleNormal="125" zoomScaleSheetLayoutView="100" workbookViewId="0">
      <selection activeCell="P47" sqref="P47"/>
    </sheetView>
  </sheetViews>
  <sheetFormatPr defaultRowHeight="11.25" x14ac:dyDescent="0.2"/>
  <cols>
    <col min="1" max="1" width="5.7109375" style="52" customWidth="1"/>
    <col min="2" max="2" width="45.7109375" style="60" customWidth="1"/>
    <col min="3" max="3" width="6.42578125" style="53" bestFit="1" customWidth="1"/>
    <col min="4" max="14" width="10.7109375" style="39" customWidth="1"/>
    <col min="15" max="28" width="10.7109375" style="54" customWidth="1"/>
    <col min="29" max="16384" width="9.140625" style="54"/>
  </cols>
  <sheetData>
    <row r="2" spans="1:18" x14ac:dyDescent="0.2">
      <c r="B2" s="61" t="s">
        <v>197</v>
      </c>
    </row>
    <row r="3" spans="1:18" ht="12.75" customHeight="1" x14ac:dyDescent="0.2">
      <c r="B3" s="62"/>
    </row>
    <row r="4" spans="1:18" ht="24.95" customHeight="1" x14ac:dyDescent="0.2">
      <c r="A4" s="55"/>
      <c r="B4" s="56"/>
      <c r="C4" s="40" t="s">
        <v>92</v>
      </c>
      <c r="D4" s="41" t="s">
        <v>181</v>
      </c>
      <c r="E4" s="41" t="s">
        <v>182</v>
      </c>
      <c r="F4" s="41" t="s">
        <v>300</v>
      </c>
      <c r="G4" s="41" t="s">
        <v>183</v>
      </c>
      <c r="H4" s="41" t="s">
        <v>184</v>
      </c>
      <c r="I4" s="41" t="s">
        <v>196</v>
      </c>
      <c r="J4" s="41" t="s">
        <v>185</v>
      </c>
      <c r="K4" s="41" t="s">
        <v>186</v>
      </c>
      <c r="L4" s="41" t="s">
        <v>187</v>
      </c>
      <c r="M4" s="41" t="s">
        <v>188</v>
      </c>
      <c r="N4" s="41" t="s">
        <v>190</v>
      </c>
      <c r="O4" s="41" t="s">
        <v>191</v>
      </c>
      <c r="P4" s="41" t="s">
        <v>192</v>
      </c>
      <c r="Q4" s="41" t="s">
        <v>193</v>
      </c>
      <c r="R4" s="63" t="s">
        <v>195</v>
      </c>
    </row>
    <row r="5" spans="1:18" ht="12" thickBot="1" x14ac:dyDescent="0.25">
      <c r="A5" s="57"/>
      <c r="B5" s="58"/>
      <c r="C5" s="42"/>
      <c r="D5" s="43" t="s">
        <v>89</v>
      </c>
      <c r="E5" s="43" t="s">
        <v>89</v>
      </c>
      <c r="F5" s="43" t="s">
        <v>90</v>
      </c>
      <c r="G5" s="43" t="s">
        <v>90</v>
      </c>
      <c r="H5" s="43" t="s">
        <v>90</v>
      </c>
      <c r="I5" s="43" t="s">
        <v>90</v>
      </c>
      <c r="J5" s="43" t="s">
        <v>89</v>
      </c>
      <c r="K5" s="43" t="s">
        <v>89</v>
      </c>
      <c r="L5" s="43" t="s">
        <v>189</v>
      </c>
      <c r="M5" s="43" t="s">
        <v>189</v>
      </c>
      <c r="N5" s="43" t="s">
        <v>189</v>
      </c>
      <c r="O5" s="43" t="s">
        <v>90</v>
      </c>
      <c r="P5" s="43" t="s">
        <v>90</v>
      </c>
      <c r="Q5" s="43" t="s">
        <v>194</v>
      </c>
      <c r="R5" s="64" t="s">
        <v>189</v>
      </c>
    </row>
    <row r="6" spans="1:18" ht="12.75" customHeight="1" thickTop="1" x14ac:dyDescent="0.2">
      <c r="A6" s="44" t="s">
        <v>60</v>
      </c>
      <c r="B6" s="83" t="s">
        <v>268</v>
      </c>
      <c r="C6" s="45" t="s">
        <v>93</v>
      </c>
      <c r="D6" s="46">
        <v>175</v>
      </c>
      <c r="E6" s="47">
        <v>12</v>
      </c>
      <c r="F6" s="47">
        <v>0</v>
      </c>
      <c r="G6" s="47">
        <v>5</v>
      </c>
      <c r="H6" s="47">
        <v>3</v>
      </c>
      <c r="I6" s="47">
        <v>0</v>
      </c>
      <c r="J6" s="47">
        <v>374</v>
      </c>
      <c r="K6" s="47">
        <v>0</v>
      </c>
      <c r="L6" s="68">
        <v>112.2</v>
      </c>
      <c r="M6" s="68">
        <v>0</v>
      </c>
      <c r="N6" s="68">
        <v>0</v>
      </c>
      <c r="O6" s="72">
        <v>1</v>
      </c>
      <c r="P6" s="72">
        <v>0</v>
      </c>
      <c r="Q6" s="68">
        <v>0</v>
      </c>
      <c r="R6" s="69">
        <v>0</v>
      </c>
    </row>
    <row r="7" spans="1:18" ht="12.75" customHeight="1" x14ac:dyDescent="0.2">
      <c r="A7" s="48" t="s">
        <v>61</v>
      </c>
      <c r="B7" s="83" t="s">
        <v>269</v>
      </c>
      <c r="C7" s="45" t="s">
        <v>93</v>
      </c>
      <c r="D7" s="49">
        <v>200</v>
      </c>
      <c r="E7" s="49">
        <v>0</v>
      </c>
      <c r="F7" s="49">
        <v>0</v>
      </c>
      <c r="G7" s="49">
        <v>10</v>
      </c>
      <c r="H7" s="49">
        <v>0</v>
      </c>
      <c r="I7" s="49">
        <v>0</v>
      </c>
      <c r="J7" s="49">
        <v>0</v>
      </c>
      <c r="K7" s="49">
        <v>0</v>
      </c>
      <c r="L7" s="70">
        <v>0</v>
      </c>
      <c r="M7" s="70">
        <v>0</v>
      </c>
      <c r="N7" s="70">
        <v>0</v>
      </c>
      <c r="O7" s="73">
        <v>0</v>
      </c>
      <c r="P7" s="73">
        <v>0</v>
      </c>
      <c r="Q7" s="70">
        <v>0</v>
      </c>
      <c r="R7" s="71">
        <v>22.5</v>
      </c>
    </row>
    <row r="8" spans="1:18" ht="12.75" customHeight="1" x14ac:dyDescent="0.2">
      <c r="A8" s="48" t="s">
        <v>62</v>
      </c>
      <c r="B8" s="83" t="s">
        <v>270</v>
      </c>
      <c r="C8" s="45" t="s">
        <v>93</v>
      </c>
      <c r="D8" s="49">
        <v>77</v>
      </c>
      <c r="E8" s="49">
        <v>0</v>
      </c>
      <c r="F8" s="49">
        <v>0</v>
      </c>
      <c r="G8" s="49">
        <v>3</v>
      </c>
      <c r="H8" s="49">
        <v>0</v>
      </c>
      <c r="I8" s="49">
        <v>0</v>
      </c>
      <c r="J8" s="49">
        <v>0</v>
      </c>
      <c r="K8" s="49">
        <v>0</v>
      </c>
      <c r="L8" s="70">
        <v>0</v>
      </c>
      <c r="M8" s="70">
        <v>0</v>
      </c>
      <c r="N8" s="70">
        <v>0</v>
      </c>
      <c r="O8" s="73">
        <v>1</v>
      </c>
      <c r="P8" s="73">
        <v>0</v>
      </c>
      <c r="Q8" s="70">
        <v>0</v>
      </c>
      <c r="R8" s="71">
        <v>6.75</v>
      </c>
    </row>
    <row r="9" spans="1:18" ht="12.75" customHeight="1" x14ac:dyDescent="0.2">
      <c r="A9" s="48" t="s">
        <v>63</v>
      </c>
      <c r="B9" s="83" t="s">
        <v>271</v>
      </c>
      <c r="C9" s="45" t="s">
        <v>93</v>
      </c>
      <c r="D9" s="49">
        <v>102</v>
      </c>
      <c r="E9" s="49">
        <v>0</v>
      </c>
      <c r="F9" s="49">
        <v>0</v>
      </c>
      <c r="G9" s="49">
        <v>4</v>
      </c>
      <c r="H9" s="49">
        <v>0</v>
      </c>
      <c r="I9" s="49">
        <v>0</v>
      </c>
      <c r="J9" s="49">
        <v>0</v>
      </c>
      <c r="K9" s="49">
        <v>0</v>
      </c>
      <c r="L9" s="70">
        <v>0</v>
      </c>
      <c r="M9" s="70">
        <v>0</v>
      </c>
      <c r="N9" s="70">
        <v>0</v>
      </c>
      <c r="O9" s="73">
        <v>1</v>
      </c>
      <c r="P9" s="73">
        <v>0</v>
      </c>
      <c r="Q9" s="70">
        <v>0</v>
      </c>
      <c r="R9" s="71">
        <v>9</v>
      </c>
    </row>
    <row r="10" spans="1:18" ht="12.75" customHeight="1" x14ac:dyDescent="0.2">
      <c r="A10" s="48" t="s">
        <v>64</v>
      </c>
      <c r="B10" s="83" t="s">
        <v>272</v>
      </c>
      <c r="C10" s="45" t="s">
        <v>93</v>
      </c>
      <c r="D10" s="49">
        <v>84</v>
      </c>
      <c r="E10" s="49">
        <v>8</v>
      </c>
      <c r="F10" s="49">
        <v>0</v>
      </c>
      <c r="G10" s="49">
        <v>3</v>
      </c>
      <c r="H10" s="49">
        <v>0</v>
      </c>
      <c r="I10" s="49">
        <v>0</v>
      </c>
      <c r="J10" s="49">
        <v>16</v>
      </c>
      <c r="K10" s="49">
        <v>0</v>
      </c>
      <c r="L10" s="70">
        <v>9.6</v>
      </c>
      <c r="M10" s="70">
        <v>0</v>
      </c>
      <c r="N10" s="70">
        <v>0</v>
      </c>
      <c r="O10" s="73">
        <v>1</v>
      </c>
      <c r="P10" s="73">
        <v>0</v>
      </c>
      <c r="Q10" s="70">
        <v>0</v>
      </c>
      <c r="R10" s="71">
        <v>6.75</v>
      </c>
    </row>
    <row r="11" spans="1:18" ht="12.75" customHeight="1" x14ac:dyDescent="0.2">
      <c r="A11" s="48" t="s">
        <v>65</v>
      </c>
      <c r="B11" s="83" t="s">
        <v>273</v>
      </c>
      <c r="C11" s="45" t="s">
        <v>93</v>
      </c>
      <c r="D11" s="49">
        <v>105</v>
      </c>
      <c r="E11" s="49">
        <v>8</v>
      </c>
      <c r="F11" s="49">
        <v>0</v>
      </c>
      <c r="G11" s="49">
        <v>4</v>
      </c>
      <c r="H11" s="49">
        <v>0</v>
      </c>
      <c r="I11" s="49">
        <v>0</v>
      </c>
      <c r="J11" s="49">
        <v>16</v>
      </c>
      <c r="K11" s="49">
        <v>0</v>
      </c>
      <c r="L11" s="70">
        <v>9.6</v>
      </c>
      <c r="M11" s="70">
        <v>0</v>
      </c>
      <c r="N11" s="70">
        <v>0</v>
      </c>
      <c r="O11" s="73">
        <v>1</v>
      </c>
      <c r="P11" s="73">
        <v>0</v>
      </c>
      <c r="Q11" s="70">
        <v>0</v>
      </c>
      <c r="R11" s="71">
        <v>9</v>
      </c>
    </row>
    <row r="12" spans="1:18" ht="12.75" customHeight="1" x14ac:dyDescent="0.2">
      <c r="A12" s="48" t="s">
        <v>66</v>
      </c>
      <c r="B12" s="83" t="s">
        <v>274</v>
      </c>
      <c r="C12" s="45" t="s">
        <v>287</v>
      </c>
      <c r="D12" s="49">
        <v>220</v>
      </c>
      <c r="E12" s="49">
        <v>14</v>
      </c>
      <c r="F12" s="49">
        <v>0</v>
      </c>
      <c r="G12" s="49">
        <v>5</v>
      </c>
      <c r="H12" s="49">
        <v>0</v>
      </c>
      <c r="I12" s="49">
        <v>0</v>
      </c>
      <c r="J12" s="49">
        <v>16</v>
      </c>
      <c r="K12" s="49">
        <v>0</v>
      </c>
      <c r="L12" s="70">
        <v>9.6</v>
      </c>
      <c r="M12" s="70">
        <v>0</v>
      </c>
      <c r="N12" s="70">
        <v>0</v>
      </c>
      <c r="O12" s="73">
        <v>0</v>
      </c>
      <c r="P12" s="73">
        <v>0</v>
      </c>
      <c r="Q12" s="70">
        <v>0</v>
      </c>
      <c r="R12" s="71">
        <v>20.25</v>
      </c>
    </row>
    <row r="13" spans="1:18" ht="12.75" customHeight="1" x14ac:dyDescent="0.2">
      <c r="A13" s="48" t="s">
        <v>67</v>
      </c>
      <c r="B13" s="83" t="s">
        <v>275</v>
      </c>
      <c r="C13" s="45" t="s">
        <v>287</v>
      </c>
      <c r="D13" s="49">
        <v>529</v>
      </c>
      <c r="E13" s="49">
        <v>17</v>
      </c>
      <c r="F13" s="49">
        <v>0</v>
      </c>
      <c r="G13" s="49">
        <v>11</v>
      </c>
      <c r="H13" s="49">
        <v>0</v>
      </c>
      <c r="I13" s="49">
        <v>0</v>
      </c>
      <c r="J13" s="49">
        <v>0</v>
      </c>
      <c r="K13" s="49">
        <v>0</v>
      </c>
      <c r="L13" s="70">
        <v>0</v>
      </c>
      <c r="M13" s="70">
        <v>0</v>
      </c>
      <c r="N13" s="70">
        <v>0</v>
      </c>
      <c r="O13" s="73">
        <v>3</v>
      </c>
      <c r="P13" s="73">
        <v>0</v>
      </c>
      <c r="Q13" s="70">
        <v>0</v>
      </c>
      <c r="R13" s="71">
        <v>42.75</v>
      </c>
    </row>
    <row r="14" spans="1:18" ht="12.75" customHeight="1" x14ac:dyDescent="0.2">
      <c r="A14" s="48" t="s">
        <v>5</v>
      </c>
      <c r="B14" s="83" t="s">
        <v>224</v>
      </c>
      <c r="C14" s="45" t="s">
        <v>93</v>
      </c>
      <c r="D14" s="49">
        <v>420</v>
      </c>
      <c r="E14" s="49">
        <v>12</v>
      </c>
      <c r="F14" s="49">
        <v>0</v>
      </c>
      <c r="G14" s="49">
        <v>16</v>
      </c>
      <c r="H14" s="49">
        <v>0</v>
      </c>
      <c r="I14" s="49">
        <v>0</v>
      </c>
      <c r="J14" s="49">
        <v>0</v>
      </c>
      <c r="K14" s="49">
        <v>0</v>
      </c>
      <c r="L14" s="70">
        <v>0</v>
      </c>
      <c r="M14" s="70">
        <v>0</v>
      </c>
      <c r="N14" s="70">
        <v>0</v>
      </c>
      <c r="O14" s="73">
        <v>1</v>
      </c>
      <c r="P14" s="73">
        <v>0</v>
      </c>
      <c r="Q14" s="70">
        <v>0</v>
      </c>
      <c r="R14" s="71">
        <v>36</v>
      </c>
    </row>
    <row r="15" spans="1:18" ht="12.75" customHeight="1" x14ac:dyDescent="0.2">
      <c r="A15" s="48" t="s">
        <v>68</v>
      </c>
      <c r="B15" s="83" t="s">
        <v>179</v>
      </c>
      <c r="C15" s="45" t="s">
        <v>93</v>
      </c>
      <c r="D15" s="49">
        <v>123</v>
      </c>
      <c r="E15" s="49">
        <v>10</v>
      </c>
      <c r="F15" s="49">
        <v>0</v>
      </c>
      <c r="G15" s="49">
        <v>6</v>
      </c>
      <c r="H15" s="49">
        <v>0</v>
      </c>
      <c r="I15" s="49">
        <v>0</v>
      </c>
      <c r="J15" s="49">
        <v>76</v>
      </c>
      <c r="K15" s="49">
        <v>190</v>
      </c>
      <c r="L15" s="70">
        <v>22.8</v>
      </c>
      <c r="M15" s="70">
        <v>57</v>
      </c>
      <c r="N15" s="70">
        <v>0</v>
      </c>
      <c r="O15" s="73">
        <v>1</v>
      </c>
      <c r="P15" s="73">
        <v>0</v>
      </c>
      <c r="Q15" s="70">
        <v>0</v>
      </c>
      <c r="R15" s="71">
        <v>0</v>
      </c>
    </row>
    <row r="16" spans="1:18" ht="12.75" customHeight="1" x14ac:dyDescent="0.2">
      <c r="A16" s="48" t="s">
        <v>69</v>
      </c>
      <c r="B16" s="83" t="s">
        <v>276</v>
      </c>
      <c r="C16" s="45" t="s">
        <v>93</v>
      </c>
      <c r="D16" s="49">
        <v>60</v>
      </c>
      <c r="E16" s="49">
        <v>0</v>
      </c>
      <c r="F16" s="49">
        <v>0</v>
      </c>
      <c r="G16" s="49">
        <v>3</v>
      </c>
      <c r="H16" s="49">
        <v>0</v>
      </c>
      <c r="I16" s="49">
        <v>0</v>
      </c>
      <c r="J16" s="49">
        <v>0</v>
      </c>
      <c r="K16" s="49">
        <v>0</v>
      </c>
      <c r="L16" s="70">
        <v>0</v>
      </c>
      <c r="M16" s="70">
        <v>0</v>
      </c>
      <c r="N16" s="70">
        <v>0</v>
      </c>
      <c r="O16" s="73">
        <v>0</v>
      </c>
      <c r="P16" s="73">
        <v>0</v>
      </c>
      <c r="Q16" s="70">
        <v>0</v>
      </c>
      <c r="R16" s="71">
        <v>6.75</v>
      </c>
    </row>
    <row r="17" spans="1:18" ht="12.75" customHeight="1" x14ac:dyDescent="0.2">
      <c r="A17" s="48" t="s">
        <v>70</v>
      </c>
      <c r="B17" s="83" t="s">
        <v>277</v>
      </c>
      <c r="C17" s="45" t="s">
        <v>93</v>
      </c>
      <c r="D17" s="49">
        <v>58</v>
      </c>
      <c r="E17" s="49">
        <v>0</v>
      </c>
      <c r="F17" s="49">
        <v>0</v>
      </c>
      <c r="G17" s="49">
        <v>3</v>
      </c>
      <c r="H17" s="49">
        <v>0</v>
      </c>
      <c r="I17" s="49">
        <v>0</v>
      </c>
      <c r="J17" s="49">
        <v>0</v>
      </c>
      <c r="K17" s="49">
        <v>0</v>
      </c>
      <c r="L17" s="70">
        <v>0</v>
      </c>
      <c r="M17" s="70">
        <v>0</v>
      </c>
      <c r="N17" s="70">
        <v>0</v>
      </c>
      <c r="O17" s="73">
        <v>1</v>
      </c>
      <c r="P17" s="73">
        <v>0</v>
      </c>
      <c r="Q17" s="70">
        <v>0</v>
      </c>
      <c r="R17" s="71">
        <v>6.75</v>
      </c>
    </row>
    <row r="18" spans="1:18" ht="12.75" customHeight="1" x14ac:dyDescent="0.2">
      <c r="A18" s="77" t="s">
        <v>71</v>
      </c>
      <c r="B18" s="84" t="s">
        <v>206</v>
      </c>
      <c r="C18" s="45" t="s">
        <v>8</v>
      </c>
      <c r="D18" s="49">
        <v>0</v>
      </c>
      <c r="E18" s="49">
        <v>0</v>
      </c>
      <c r="F18" s="49">
        <v>0</v>
      </c>
      <c r="G18" s="49">
        <v>0</v>
      </c>
      <c r="H18" s="49">
        <v>5</v>
      </c>
      <c r="I18" s="49">
        <v>0</v>
      </c>
      <c r="J18" s="49">
        <v>0</v>
      </c>
      <c r="K18" s="49">
        <v>0</v>
      </c>
      <c r="L18" s="70">
        <v>0</v>
      </c>
      <c r="M18" s="70">
        <v>0</v>
      </c>
      <c r="N18" s="70">
        <v>0</v>
      </c>
      <c r="O18" s="73">
        <v>0</v>
      </c>
      <c r="P18" s="73">
        <v>0</v>
      </c>
      <c r="Q18" s="70">
        <v>0</v>
      </c>
      <c r="R18" s="71">
        <v>0</v>
      </c>
    </row>
    <row r="19" spans="1:18" ht="12.75" customHeight="1" x14ac:dyDescent="0.2">
      <c r="A19" s="77" t="s">
        <v>228</v>
      </c>
      <c r="B19" s="83" t="s">
        <v>278</v>
      </c>
      <c r="C19" s="45" t="s">
        <v>5</v>
      </c>
      <c r="D19" s="78">
        <v>155</v>
      </c>
      <c r="E19" s="78">
        <v>0</v>
      </c>
      <c r="F19" s="78">
        <v>0</v>
      </c>
      <c r="G19" s="78">
        <v>0</v>
      </c>
      <c r="H19" s="78">
        <v>0</v>
      </c>
      <c r="I19" s="78">
        <v>0</v>
      </c>
      <c r="J19" s="78">
        <v>0</v>
      </c>
      <c r="K19" s="78">
        <v>0</v>
      </c>
      <c r="L19" s="79">
        <v>0</v>
      </c>
      <c r="M19" s="79">
        <v>0</v>
      </c>
      <c r="N19" s="79">
        <v>0</v>
      </c>
      <c r="O19" s="80">
        <v>0</v>
      </c>
      <c r="P19" s="80">
        <v>0</v>
      </c>
      <c r="Q19" s="79">
        <v>2</v>
      </c>
      <c r="R19" s="81">
        <v>13.5</v>
      </c>
    </row>
    <row r="20" spans="1:18" ht="12.75" customHeight="1" x14ac:dyDescent="0.2">
      <c r="A20" s="77" t="s">
        <v>229</v>
      </c>
      <c r="B20" s="83" t="s">
        <v>279</v>
      </c>
      <c r="C20" s="45" t="s">
        <v>93</v>
      </c>
      <c r="D20" s="78">
        <v>189</v>
      </c>
      <c r="E20" s="78">
        <v>11</v>
      </c>
      <c r="F20" s="78">
        <v>0</v>
      </c>
      <c r="G20" s="78">
        <v>0</v>
      </c>
      <c r="H20" s="78">
        <v>7</v>
      </c>
      <c r="I20" s="78">
        <v>0</v>
      </c>
      <c r="J20" s="78">
        <v>51</v>
      </c>
      <c r="K20" s="78">
        <v>0</v>
      </c>
      <c r="L20" s="79">
        <v>27.6</v>
      </c>
      <c r="M20" s="79">
        <v>0</v>
      </c>
      <c r="N20" s="79">
        <v>0</v>
      </c>
      <c r="O20" s="80">
        <v>1</v>
      </c>
      <c r="P20" s="80">
        <v>0</v>
      </c>
      <c r="Q20" s="79">
        <v>0</v>
      </c>
      <c r="R20" s="81">
        <v>4.5</v>
      </c>
    </row>
    <row r="21" spans="1:18" ht="12.75" customHeight="1" x14ac:dyDescent="0.2">
      <c r="A21" s="77" t="s">
        <v>230</v>
      </c>
      <c r="B21" s="83" t="s">
        <v>280</v>
      </c>
      <c r="C21" s="45" t="s">
        <v>5</v>
      </c>
      <c r="D21" s="78">
        <v>107</v>
      </c>
      <c r="E21" s="78">
        <v>10</v>
      </c>
      <c r="F21" s="78">
        <v>0</v>
      </c>
      <c r="G21" s="78">
        <v>0</v>
      </c>
      <c r="H21" s="78">
        <v>0</v>
      </c>
      <c r="I21" s="78">
        <v>0</v>
      </c>
      <c r="J21" s="78">
        <v>5</v>
      </c>
      <c r="K21" s="78">
        <v>0</v>
      </c>
      <c r="L21" s="79">
        <v>3</v>
      </c>
      <c r="M21" s="79">
        <v>0</v>
      </c>
      <c r="N21" s="79">
        <v>0</v>
      </c>
      <c r="O21" s="80">
        <v>1</v>
      </c>
      <c r="P21" s="80">
        <v>0</v>
      </c>
      <c r="Q21" s="79">
        <v>0</v>
      </c>
      <c r="R21" s="81">
        <v>11.25</v>
      </c>
    </row>
    <row r="22" spans="1:18" ht="12.75" customHeight="1" x14ac:dyDescent="0.2">
      <c r="A22" s="48" t="s">
        <v>267</v>
      </c>
      <c r="B22" s="83" t="s">
        <v>281</v>
      </c>
      <c r="C22" s="45" t="s">
        <v>5</v>
      </c>
      <c r="D22" s="49">
        <v>227</v>
      </c>
      <c r="E22" s="49">
        <v>16</v>
      </c>
      <c r="F22" s="49">
        <v>0</v>
      </c>
      <c r="G22" s="49">
        <v>0</v>
      </c>
      <c r="H22" s="49">
        <v>0</v>
      </c>
      <c r="I22" s="49">
        <v>1</v>
      </c>
      <c r="J22" s="49">
        <v>0</v>
      </c>
      <c r="K22" s="49">
        <v>0</v>
      </c>
      <c r="L22" s="70">
        <v>0</v>
      </c>
      <c r="M22" s="71">
        <v>0</v>
      </c>
      <c r="N22" s="71">
        <v>0</v>
      </c>
      <c r="O22" s="49">
        <v>1</v>
      </c>
      <c r="P22" s="49">
        <v>0</v>
      </c>
      <c r="Q22" s="71">
        <v>0</v>
      </c>
      <c r="R22" s="71">
        <v>20.25</v>
      </c>
    </row>
    <row r="23" spans="1:18" ht="12.75" customHeight="1" thickBot="1" x14ac:dyDescent="0.25">
      <c r="A23" s="151" t="s">
        <v>292</v>
      </c>
      <c r="B23" s="152" t="s">
        <v>293</v>
      </c>
      <c r="C23" s="42" t="s">
        <v>294</v>
      </c>
      <c r="D23" s="153">
        <v>55</v>
      </c>
      <c r="E23" s="153">
        <v>25</v>
      </c>
      <c r="F23" s="153">
        <v>2</v>
      </c>
      <c r="G23" s="153">
        <v>0</v>
      </c>
      <c r="H23" s="153">
        <v>1</v>
      </c>
      <c r="I23" s="153">
        <v>0</v>
      </c>
      <c r="J23" s="153">
        <v>144</v>
      </c>
      <c r="K23" s="153">
        <v>0</v>
      </c>
      <c r="L23" s="154">
        <v>43.2</v>
      </c>
      <c r="M23" s="155">
        <v>0</v>
      </c>
      <c r="N23" s="155">
        <v>4.8</v>
      </c>
      <c r="O23" s="153">
        <v>3</v>
      </c>
      <c r="P23" s="153">
        <v>1</v>
      </c>
      <c r="Q23" s="155">
        <v>0</v>
      </c>
      <c r="R23" s="155">
        <v>0</v>
      </c>
    </row>
    <row r="24" spans="1:18" ht="15" customHeight="1" thickTop="1" x14ac:dyDescent="0.2">
      <c r="A24" s="59"/>
      <c r="B24" s="50" t="s">
        <v>36</v>
      </c>
      <c r="C24" s="51"/>
      <c r="D24" s="46">
        <f t="shared" ref="D24:R24" si="0">SUM(D6:D23)</f>
        <v>2886</v>
      </c>
      <c r="E24" s="46">
        <f t="shared" si="0"/>
        <v>143</v>
      </c>
      <c r="F24" s="46">
        <f t="shared" si="0"/>
        <v>2</v>
      </c>
      <c r="G24" s="46">
        <f t="shared" si="0"/>
        <v>73</v>
      </c>
      <c r="H24" s="46">
        <f t="shared" si="0"/>
        <v>16</v>
      </c>
      <c r="I24" s="46">
        <f t="shared" si="0"/>
        <v>1</v>
      </c>
      <c r="J24" s="46">
        <f t="shared" si="0"/>
        <v>698</v>
      </c>
      <c r="K24" s="46">
        <f t="shared" si="0"/>
        <v>190</v>
      </c>
      <c r="L24" s="74">
        <f t="shared" si="0"/>
        <v>237.60000000000002</v>
      </c>
      <c r="M24" s="74">
        <f t="shared" si="0"/>
        <v>57</v>
      </c>
      <c r="N24" s="74">
        <f t="shared" si="0"/>
        <v>4.8</v>
      </c>
      <c r="O24" s="46">
        <f t="shared" si="0"/>
        <v>17</v>
      </c>
      <c r="P24" s="46">
        <f t="shared" si="0"/>
        <v>1</v>
      </c>
      <c r="Q24" s="74">
        <f t="shared" si="0"/>
        <v>2</v>
      </c>
      <c r="R24" s="86">
        <f t="shared" si="0"/>
        <v>216</v>
      </c>
    </row>
    <row r="25" spans="1:18" ht="12.75" customHeight="1" x14ac:dyDescent="0.2"/>
    <row r="26" spans="1:18" ht="12.75" customHeight="1" x14ac:dyDescent="0.2">
      <c r="B26" s="61" t="s">
        <v>198</v>
      </c>
    </row>
    <row r="27" spans="1:18" ht="12.75" customHeight="1" x14ac:dyDescent="0.2"/>
    <row r="28" spans="1:18" ht="22.5" x14ac:dyDescent="0.2">
      <c r="A28" s="55"/>
      <c r="B28" s="56"/>
      <c r="C28" s="40" t="s">
        <v>92</v>
      </c>
      <c r="D28" s="41" t="s">
        <v>200</v>
      </c>
      <c r="E28" s="41" t="s">
        <v>199</v>
      </c>
      <c r="F28" s="41" t="s">
        <v>201</v>
      </c>
      <c r="G28" s="41" t="s">
        <v>202</v>
      </c>
      <c r="H28" s="41" t="s">
        <v>214</v>
      </c>
      <c r="I28" s="41" t="s">
        <v>215</v>
      </c>
      <c r="J28" s="41" t="s">
        <v>216</v>
      </c>
      <c r="K28" s="41" t="s">
        <v>217</v>
      </c>
      <c r="L28" s="41" t="s">
        <v>218</v>
      </c>
      <c r="M28" s="41" t="s">
        <v>203</v>
      </c>
      <c r="N28" s="41" t="s">
        <v>204</v>
      </c>
      <c r="O28" s="41" t="s">
        <v>205</v>
      </c>
      <c r="P28" s="41" t="s">
        <v>301</v>
      </c>
      <c r="Q28" s="41"/>
      <c r="R28" s="63"/>
    </row>
    <row r="29" spans="1:18" ht="12.75" customHeight="1" thickBot="1" x14ac:dyDescent="0.25">
      <c r="A29" s="57"/>
      <c r="B29" s="58"/>
      <c r="C29" s="42"/>
      <c r="D29" s="43" t="s">
        <v>89</v>
      </c>
      <c r="E29" s="43" t="s">
        <v>89</v>
      </c>
      <c r="F29" s="43" t="s">
        <v>89</v>
      </c>
      <c r="G29" s="43" t="s">
        <v>89</v>
      </c>
      <c r="H29" s="43" t="s">
        <v>90</v>
      </c>
      <c r="I29" s="43" t="s">
        <v>90</v>
      </c>
      <c r="J29" s="43" t="s">
        <v>90</v>
      </c>
      <c r="K29" s="43" t="s">
        <v>90</v>
      </c>
      <c r="L29" s="43" t="s">
        <v>90</v>
      </c>
      <c r="M29" s="43" t="s">
        <v>90</v>
      </c>
      <c r="N29" s="43" t="s">
        <v>90</v>
      </c>
      <c r="O29" s="43" t="s">
        <v>90</v>
      </c>
      <c r="P29" s="43" t="s">
        <v>90</v>
      </c>
      <c r="Q29" s="43"/>
      <c r="R29" s="64"/>
    </row>
    <row r="30" spans="1:18" ht="12.75" customHeight="1" thickTop="1" x14ac:dyDescent="0.2">
      <c r="A30" s="44" t="s">
        <v>60</v>
      </c>
      <c r="B30" s="83" t="s">
        <v>268</v>
      </c>
      <c r="C30" s="45" t="s">
        <v>93</v>
      </c>
      <c r="D30" s="46">
        <v>0</v>
      </c>
      <c r="E30" s="47">
        <v>255</v>
      </c>
      <c r="F30" s="47">
        <v>187</v>
      </c>
      <c r="G30" s="47">
        <v>0</v>
      </c>
      <c r="H30" s="47">
        <v>8</v>
      </c>
      <c r="I30" s="47">
        <v>0</v>
      </c>
      <c r="J30" s="47">
        <v>0</v>
      </c>
      <c r="K30" s="47">
        <v>0</v>
      </c>
      <c r="L30" s="47">
        <v>0</v>
      </c>
      <c r="M30" s="47">
        <v>0</v>
      </c>
      <c r="N30" s="47">
        <v>1</v>
      </c>
      <c r="O30" s="47">
        <v>0</v>
      </c>
      <c r="P30" s="47">
        <v>0</v>
      </c>
      <c r="Q30" s="47"/>
      <c r="R30" s="65"/>
    </row>
    <row r="31" spans="1:18" ht="12.75" customHeight="1" x14ac:dyDescent="0.2">
      <c r="A31" s="48" t="s">
        <v>61</v>
      </c>
      <c r="B31" s="83" t="s">
        <v>269</v>
      </c>
      <c r="C31" s="45" t="s">
        <v>93</v>
      </c>
      <c r="D31" s="49">
        <v>0</v>
      </c>
      <c r="E31" s="49">
        <v>260</v>
      </c>
      <c r="F31" s="49">
        <v>200</v>
      </c>
      <c r="G31" s="49">
        <v>0</v>
      </c>
      <c r="H31" s="49">
        <v>10</v>
      </c>
      <c r="I31" s="49">
        <v>0</v>
      </c>
      <c r="J31" s="49">
        <v>0</v>
      </c>
      <c r="K31" s="49">
        <v>0</v>
      </c>
      <c r="L31" s="49">
        <v>0</v>
      </c>
      <c r="M31" s="49">
        <v>0</v>
      </c>
      <c r="N31" s="49">
        <v>0</v>
      </c>
      <c r="O31" s="49">
        <v>0</v>
      </c>
      <c r="P31" s="49">
        <v>0</v>
      </c>
      <c r="Q31" s="49"/>
      <c r="R31" s="66"/>
    </row>
    <row r="32" spans="1:18" ht="12.75" customHeight="1" x14ac:dyDescent="0.2">
      <c r="A32" s="48" t="s">
        <v>62</v>
      </c>
      <c r="B32" s="83" t="s">
        <v>270</v>
      </c>
      <c r="C32" s="45" t="s">
        <v>93</v>
      </c>
      <c r="D32" s="49">
        <v>0</v>
      </c>
      <c r="E32" s="49">
        <v>95</v>
      </c>
      <c r="F32" s="49">
        <v>77</v>
      </c>
      <c r="G32" s="49">
        <v>0</v>
      </c>
      <c r="H32" s="49">
        <v>3</v>
      </c>
      <c r="I32" s="49">
        <v>0</v>
      </c>
      <c r="J32" s="49">
        <v>0</v>
      </c>
      <c r="K32" s="49">
        <v>0</v>
      </c>
      <c r="L32" s="49">
        <v>0</v>
      </c>
      <c r="M32" s="49">
        <v>0</v>
      </c>
      <c r="N32" s="49">
        <v>2</v>
      </c>
      <c r="O32" s="49">
        <v>0</v>
      </c>
      <c r="P32" s="49">
        <v>0</v>
      </c>
      <c r="Q32" s="49"/>
      <c r="R32" s="66"/>
    </row>
    <row r="33" spans="1:18" ht="12.75" customHeight="1" x14ac:dyDescent="0.2">
      <c r="A33" s="48" t="s">
        <v>63</v>
      </c>
      <c r="B33" s="83" t="s">
        <v>271</v>
      </c>
      <c r="C33" s="45" t="s">
        <v>93</v>
      </c>
      <c r="D33" s="49">
        <v>0</v>
      </c>
      <c r="E33" s="49">
        <v>126</v>
      </c>
      <c r="F33" s="49">
        <v>102</v>
      </c>
      <c r="G33" s="49">
        <v>0</v>
      </c>
      <c r="H33" s="49">
        <v>4</v>
      </c>
      <c r="I33" s="49">
        <v>0</v>
      </c>
      <c r="J33" s="49">
        <v>0</v>
      </c>
      <c r="K33" s="49">
        <v>0</v>
      </c>
      <c r="L33" s="49">
        <v>0</v>
      </c>
      <c r="M33" s="49">
        <v>0</v>
      </c>
      <c r="N33" s="49">
        <v>0</v>
      </c>
      <c r="O33" s="49">
        <v>0</v>
      </c>
      <c r="P33" s="49">
        <v>0</v>
      </c>
      <c r="Q33" s="49"/>
      <c r="R33" s="66"/>
    </row>
    <row r="34" spans="1:18" ht="12.75" customHeight="1" x14ac:dyDescent="0.2">
      <c r="A34" s="48" t="s">
        <v>64</v>
      </c>
      <c r="B34" s="83" t="s">
        <v>272</v>
      </c>
      <c r="C34" s="45" t="s">
        <v>93</v>
      </c>
      <c r="D34" s="49">
        <v>0</v>
      </c>
      <c r="E34" s="49">
        <v>110</v>
      </c>
      <c r="F34" s="49">
        <v>92</v>
      </c>
      <c r="G34" s="49">
        <v>0</v>
      </c>
      <c r="H34" s="49">
        <v>3</v>
      </c>
      <c r="I34" s="49">
        <v>0</v>
      </c>
      <c r="J34" s="49">
        <v>0</v>
      </c>
      <c r="K34" s="49">
        <v>0</v>
      </c>
      <c r="L34" s="49">
        <v>0</v>
      </c>
      <c r="M34" s="49">
        <v>0</v>
      </c>
      <c r="N34" s="49">
        <v>0</v>
      </c>
      <c r="O34" s="49">
        <v>0</v>
      </c>
      <c r="P34" s="49">
        <v>0</v>
      </c>
      <c r="Q34" s="49"/>
      <c r="R34" s="66"/>
    </row>
    <row r="35" spans="1:18" ht="12.75" customHeight="1" x14ac:dyDescent="0.2">
      <c r="A35" s="48" t="s">
        <v>65</v>
      </c>
      <c r="B35" s="83" t="s">
        <v>273</v>
      </c>
      <c r="C35" s="45" t="s">
        <v>93</v>
      </c>
      <c r="D35" s="49">
        <v>0</v>
      </c>
      <c r="E35" s="49">
        <v>137</v>
      </c>
      <c r="F35" s="49">
        <v>113</v>
      </c>
      <c r="G35" s="49">
        <v>0</v>
      </c>
      <c r="H35" s="49">
        <v>4</v>
      </c>
      <c r="I35" s="49">
        <v>0</v>
      </c>
      <c r="J35" s="49">
        <v>0</v>
      </c>
      <c r="K35" s="49">
        <v>0</v>
      </c>
      <c r="L35" s="49">
        <v>0</v>
      </c>
      <c r="M35" s="49">
        <v>0</v>
      </c>
      <c r="N35" s="49">
        <v>0</v>
      </c>
      <c r="O35" s="49">
        <v>0</v>
      </c>
      <c r="P35" s="49">
        <v>0</v>
      </c>
      <c r="Q35" s="49"/>
      <c r="R35" s="66"/>
    </row>
    <row r="36" spans="1:18" ht="12.75" customHeight="1" x14ac:dyDescent="0.2">
      <c r="A36" s="48" t="s">
        <v>66</v>
      </c>
      <c r="B36" s="83" t="s">
        <v>274</v>
      </c>
      <c r="C36" s="45" t="s">
        <v>287</v>
      </c>
      <c r="D36" s="49">
        <v>0</v>
      </c>
      <c r="E36" s="49">
        <v>288</v>
      </c>
      <c r="F36" s="49">
        <v>234</v>
      </c>
      <c r="G36" s="49">
        <v>0</v>
      </c>
      <c r="H36" s="49">
        <v>5</v>
      </c>
      <c r="I36" s="49">
        <v>0</v>
      </c>
      <c r="J36" s="49">
        <v>0</v>
      </c>
      <c r="K36" s="49">
        <v>0</v>
      </c>
      <c r="L36" s="49">
        <v>0</v>
      </c>
      <c r="M36" s="49">
        <v>0</v>
      </c>
      <c r="N36" s="49">
        <v>10</v>
      </c>
      <c r="O36" s="49">
        <v>4</v>
      </c>
      <c r="P36" s="49">
        <v>0</v>
      </c>
      <c r="Q36" s="49"/>
      <c r="R36" s="66"/>
    </row>
    <row r="37" spans="1:18" ht="12.75" customHeight="1" x14ac:dyDescent="0.2">
      <c r="A37" s="48" t="s">
        <v>67</v>
      </c>
      <c r="B37" s="83" t="s">
        <v>275</v>
      </c>
      <c r="C37" s="45" t="s">
        <v>287</v>
      </c>
      <c r="D37" s="49">
        <v>0</v>
      </c>
      <c r="E37" s="49">
        <v>669</v>
      </c>
      <c r="F37" s="49">
        <v>546</v>
      </c>
      <c r="G37" s="49">
        <v>0</v>
      </c>
      <c r="H37" s="49">
        <v>11</v>
      </c>
      <c r="I37" s="49">
        <v>0</v>
      </c>
      <c r="J37" s="49">
        <v>0</v>
      </c>
      <c r="K37" s="49">
        <v>0</v>
      </c>
      <c r="L37" s="49">
        <v>0</v>
      </c>
      <c r="M37" s="49">
        <v>0</v>
      </c>
      <c r="N37" s="49">
        <v>9</v>
      </c>
      <c r="O37" s="49">
        <v>8</v>
      </c>
      <c r="P37" s="49">
        <v>0</v>
      </c>
      <c r="Q37" s="49"/>
      <c r="R37" s="66"/>
    </row>
    <row r="38" spans="1:18" ht="12.75" customHeight="1" x14ac:dyDescent="0.2">
      <c r="A38" s="48" t="s">
        <v>5</v>
      </c>
      <c r="B38" s="83" t="s">
        <v>224</v>
      </c>
      <c r="C38" s="45" t="s">
        <v>93</v>
      </c>
      <c r="D38" s="49">
        <v>0</v>
      </c>
      <c r="E38" s="49">
        <v>528</v>
      </c>
      <c r="F38" s="49">
        <v>432</v>
      </c>
      <c r="G38" s="49">
        <v>0</v>
      </c>
      <c r="H38" s="49">
        <v>0</v>
      </c>
      <c r="I38" s="49">
        <v>16</v>
      </c>
      <c r="J38" s="49">
        <v>0</v>
      </c>
      <c r="K38" s="49">
        <v>0</v>
      </c>
      <c r="L38" s="49">
        <v>0</v>
      </c>
      <c r="M38" s="49">
        <v>0</v>
      </c>
      <c r="N38" s="49">
        <v>2</v>
      </c>
      <c r="O38" s="49">
        <v>0</v>
      </c>
      <c r="P38" s="49">
        <v>0</v>
      </c>
      <c r="Q38" s="49"/>
      <c r="R38" s="66"/>
    </row>
    <row r="39" spans="1:18" ht="12.75" customHeight="1" x14ac:dyDescent="0.2">
      <c r="A39" s="48" t="s">
        <v>68</v>
      </c>
      <c r="B39" s="83" t="s">
        <v>179</v>
      </c>
      <c r="C39" s="45" t="s">
        <v>93</v>
      </c>
      <c r="D39" s="49">
        <v>0</v>
      </c>
      <c r="E39" s="49">
        <v>177</v>
      </c>
      <c r="F39" s="49">
        <v>133</v>
      </c>
      <c r="G39" s="49">
        <v>0</v>
      </c>
      <c r="H39" s="49">
        <v>0</v>
      </c>
      <c r="I39" s="49">
        <v>2</v>
      </c>
      <c r="J39" s="49">
        <v>4</v>
      </c>
      <c r="K39" s="49">
        <v>0</v>
      </c>
      <c r="L39" s="49">
        <v>0</v>
      </c>
      <c r="M39" s="49">
        <v>0</v>
      </c>
      <c r="N39" s="49">
        <v>0</v>
      </c>
      <c r="O39" s="49">
        <v>0</v>
      </c>
      <c r="P39" s="49">
        <v>0</v>
      </c>
      <c r="Q39" s="49"/>
      <c r="R39" s="66"/>
    </row>
    <row r="40" spans="1:18" ht="12.75" customHeight="1" x14ac:dyDescent="0.2">
      <c r="A40" s="48" t="s">
        <v>69</v>
      </c>
      <c r="B40" s="83" t="s">
        <v>276</v>
      </c>
      <c r="C40" s="45" t="s">
        <v>93</v>
      </c>
      <c r="D40" s="49">
        <v>0</v>
      </c>
      <c r="E40" s="49">
        <v>75</v>
      </c>
      <c r="F40" s="49">
        <v>60</v>
      </c>
      <c r="G40" s="49">
        <v>0</v>
      </c>
      <c r="H40" s="49">
        <v>3</v>
      </c>
      <c r="I40" s="49">
        <v>0</v>
      </c>
      <c r="J40" s="49">
        <v>0</v>
      </c>
      <c r="K40" s="49">
        <v>0</v>
      </c>
      <c r="L40" s="49">
        <v>0</v>
      </c>
      <c r="M40" s="49">
        <v>0</v>
      </c>
      <c r="N40" s="49">
        <v>1</v>
      </c>
      <c r="O40" s="49">
        <v>0</v>
      </c>
      <c r="P40" s="49">
        <v>0</v>
      </c>
      <c r="Q40" s="49"/>
      <c r="R40" s="66"/>
    </row>
    <row r="41" spans="1:18" ht="12.75" customHeight="1" x14ac:dyDescent="0.2">
      <c r="A41" s="48" t="s">
        <v>70</v>
      </c>
      <c r="B41" s="83" t="s">
        <v>277</v>
      </c>
      <c r="C41" s="45" t="s">
        <v>93</v>
      </c>
      <c r="D41" s="49">
        <v>0</v>
      </c>
      <c r="E41" s="49">
        <v>88</v>
      </c>
      <c r="F41" s="49">
        <v>58</v>
      </c>
      <c r="G41" s="49">
        <v>0</v>
      </c>
      <c r="H41" s="49">
        <v>3</v>
      </c>
      <c r="I41" s="49">
        <v>0</v>
      </c>
      <c r="J41" s="49">
        <v>0</v>
      </c>
      <c r="K41" s="49">
        <v>0</v>
      </c>
      <c r="L41" s="49">
        <v>0</v>
      </c>
      <c r="M41" s="49">
        <v>0</v>
      </c>
      <c r="N41" s="49">
        <v>1</v>
      </c>
      <c r="O41" s="49">
        <v>0</v>
      </c>
      <c r="P41" s="49">
        <v>0</v>
      </c>
      <c r="Q41" s="49"/>
      <c r="R41" s="66"/>
    </row>
    <row r="42" spans="1:18" ht="12.75" customHeight="1" x14ac:dyDescent="0.2">
      <c r="A42" s="77" t="s">
        <v>71</v>
      </c>
      <c r="B42" s="84" t="s">
        <v>206</v>
      </c>
      <c r="C42" s="45" t="s">
        <v>8</v>
      </c>
      <c r="D42" s="49">
        <v>0</v>
      </c>
      <c r="E42" s="49">
        <v>0</v>
      </c>
      <c r="F42" s="49">
        <v>0</v>
      </c>
      <c r="G42" s="49">
        <v>0</v>
      </c>
      <c r="H42" s="49">
        <v>0</v>
      </c>
      <c r="I42" s="49">
        <v>0</v>
      </c>
      <c r="J42" s="49">
        <v>0</v>
      </c>
      <c r="K42" s="49">
        <v>5</v>
      </c>
      <c r="L42" s="49">
        <v>4</v>
      </c>
      <c r="M42" s="49">
        <v>0</v>
      </c>
      <c r="N42" s="49">
        <v>2</v>
      </c>
      <c r="O42" s="49">
        <v>0</v>
      </c>
      <c r="P42" s="49">
        <v>0</v>
      </c>
      <c r="Q42" s="49"/>
      <c r="R42" s="66"/>
    </row>
    <row r="43" spans="1:18" ht="12.75" customHeight="1" x14ac:dyDescent="0.2">
      <c r="A43" s="77" t="s">
        <v>228</v>
      </c>
      <c r="B43" s="83" t="s">
        <v>278</v>
      </c>
      <c r="C43" s="45" t="s">
        <v>5</v>
      </c>
      <c r="D43" s="78">
        <v>0</v>
      </c>
      <c r="E43" s="78">
        <v>191</v>
      </c>
      <c r="F43" s="78">
        <v>155</v>
      </c>
      <c r="G43" s="78">
        <v>0</v>
      </c>
      <c r="H43" s="78">
        <v>0</v>
      </c>
      <c r="I43" s="78">
        <v>0</v>
      </c>
      <c r="J43" s="78">
        <v>0</v>
      </c>
      <c r="K43" s="78">
        <v>0</v>
      </c>
      <c r="L43" s="78">
        <v>0</v>
      </c>
      <c r="M43" s="78">
        <v>0</v>
      </c>
      <c r="N43" s="78">
        <v>1</v>
      </c>
      <c r="O43" s="78">
        <v>6</v>
      </c>
      <c r="P43" s="78">
        <v>0</v>
      </c>
      <c r="Q43" s="78"/>
      <c r="R43" s="82"/>
    </row>
    <row r="44" spans="1:18" ht="12.75" customHeight="1" x14ac:dyDescent="0.2">
      <c r="A44" s="77" t="s">
        <v>229</v>
      </c>
      <c r="B44" s="83" t="s">
        <v>279</v>
      </c>
      <c r="C44" s="45" t="s">
        <v>93</v>
      </c>
      <c r="D44" s="78">
        <v>0</v>
      </c>
      <c r="E44" s="78">
        <v>254</v>
      </c>
      <c r="F44" s="78">
        <v>200</v>
      </c>
      <c r="G44" s="78">
        <v>0</v>
      </c>
      <c r="H44" s="78">
        <v>7</v>
      </c>
      <c r="I44" s="78">
        <v>0</v>
      </c>
      <c r="J44" s="78">
        <v>0</v>
      </c>
      <c r="K44" s="78">
        <v>0</v>
      </c>
      <c r="L44" s="78">
        <v>0</v>
      </c>
      <c r="M44" s="78">
        <v>0</v>
      </c>
      <c r="N44" s="78">
        <v>1</v>
      </c>
      <c r="O44" s="78">
        <v>0</v>
      </c>
      <c r="P44" s="78">
        <v>0</v>
      </c>
      <c r="Q44" s="78"/>
      <c r="R44" s="82"/>
    </row>
    <row r="45" spans="1:18" ht="12.75" customHeight="1" x14ac:dyDescent="0.2">
      <c r="A45" s="77" t="s">
        <v>230</v>
      </c>
      <c r="B45" s="83" t="s">
        <v>280</v>
      </c>
      <c r="C45" s="45" t="s">
        <v>5</v>
      </c>
      <c r="D45" s="78">
        <v>0</v>
      </c>
      <c r="E45" s="78">
        <v>147</v>
      </c>
      <c r="F45" s="78">
        <v>117</v>
      </c>
      <c r="G45" s="78">
        <v>0</v>
      </c>
      <c r="H45" s="78">
        <v>0</v>
      </c>
      <c r="I45" s="78">
        <v>0</v>
      </c>
      <c r="J45" s="78">
        <v>0</v>
      </c>
      <c r="K45" s="78">
        <v>0</v>
      </c>
      <c r="L45" s="78">
        <v>0</v>
      </c>
      <c r="M45" s="78">
        <v>0</v>
      </c>
      <c r="N45" s="78">
        <v>0</v>
      </c>
      <c r="O45" s="78">
        <v>5</v>
      </c>
      <c r="P45" s="78">
        <v>0</v>
      </c>
      <c r="Q45" s="78"/>
      <c r="R45" s="82"/>
    </row>
    <row r="46" spans="1:18" ht="12.75" customHeight="1" x14ac:dyDescent="0.2">
      <c r="A46" s="48" t="s">
        <v>267</v>
      </c>
      <c r="B46" s="83" t="s">
        <v>281</v>
      </c>
      <c r="C46" s="45" t="s">
        <v>5</v>
      </c>
      <c r="D46" s="49">
        <v>0</v>
      </c>
      <c r="E46" s="49">
        <v>291</v>
      </c>
      <c r="F46" s="49">
        <v>243</v>
      </c>
      <c r="G46" s="49">
        <v>0</v>
      </c>
      <c r="H46" s="49">
        <v>0</v>
      </c>
      <c r="I46" s="49">
        <v>0</v>
      </c>
      <c r="J46" s="49">
        <v>0</v>
      </c>
      <c r="K46" s="49">
        <v>0</v>
      </c>
      <c r="L46" s="49">
        <v>0</v>
      </c>
      <c r="M46" s="49">
        <v>0</v>
      </c>
      <c r="N46" s="49">
        <v>0</v>
      </c>
      <c r="O46" s="49">
        <v>8</v>
      </c>
      <c r="P46" s="49">
        <v>0</v>
      </c>
      <c r="Q46" s="49"/>
      <c r="R46" s="66"/>
    </row>
    <row r="47" spans="1:18" ht="12.75" customHeight="1" thickBot="1" x14ac:dyDescent="0.25">
      <c r="A47" s="151" t="s">
        <v>292</v>
      </c>
      <c r="B47" s="152" t="s">
        <v>293</v>
      </c>
      <c r="C47" s="42" t="s">
        <v>294</v>
      </c>
      <c r="D47" s="153">
        <v>98</v>
      </c>
      <c r="E47" s="153">
        <v>0</v>
      </c>
      <c r="F47" s="153">
        <v>0</v>
      </c>
      <c r="G47" s="153">
        <v>80</v>
      </c>
      <c r="H47" s="153">
        <v>5</v>
      </c>
      <c r="I47" s="153">
        <v>0</v>
      </c>
      <c r="J47" s="153">
        <v>0</v>
      </c>
      <c r="K47" s="153">
        <v>0</v>
      </c>
      <c r="L47" s="153">
        <v>0</v>
      </c>
      <c r="M47" s="153">
        <v>2</v>
      </c>
      <c r="N47" s="153">
        <v>0</v>
      </c>
      <c r="O47" s="153">
        <v>0</v>
      </c>
      <c r="P47" s="153">
        <v>5</v>
      </c>
      <c r="Q47" s="153"/>
      <c r="R47" s="156"/>
    </row>
    <row r="48" spans="1:18" ht="15" customHeight="1" thickTop="1" x14ac:dyDescent="0.2">
      <c r="A48" s="59"/>
      <c r="B48" s="50" t="s">
        <v>36</v>
      </c>
      <c r="C48" s="51"/>
      <c r="D48" s="46">
        <f t="shared" ref="D48:P48" si="1">SUM(D30:D47)</f>
        <v>98</v>
      </c>
      <c r="E48" s="46">
        <f t="shared" si="1"/>
        <v>3691</v>
      </c>
      <c r="F48" s="46">
        <f t="shared" si="1"/>
        <v>2949</v>
      </c>
      <c r="G48" s="46">
        <f t="shared" si="1"/>
        <v>80</v>
      </c>
      <c r="H48" s="46">
        <f t="shared" si="1"/>
        <v>66</v>
      </c>
      <c r="I48" s="46">
        <f t="shared" si="1"/>
        <v>18</v>
      </c>
      <c r="J48" s="46">
        <f t="shared" si="1"/>
        <v>4</v>
      </c>
      <c r="K48" s="46">
        <f t="shared" si="1"/>
        <v>5</v>
      </c>
      <c r="L48" s="46">
        <f t="shared" si="1"/>
        <v>4</v>
      </c>
      <c r="M48" s="46">
        <f t="shared" si="1"/>
        <v>2</v>
      </c>
      <c r="N48" s="46">
        <f t="shared" si="1"/>
        <v>30</v>
      </c>
      <c r="O48" s="46">
        <f t="shared" si="1"/>
        <v>31</v>
      </c>
      <c r="P48" s="46">
        <f t="shared" si="1"/>
        <v>5</v>
      </c>
      <c r="Q48" s="46"/>
      <c r="R48" s="67"/>
    </row>
    <row r="49" ht="12.75" customHeight="1" x14ac:dyDescent="0.2"/>
    <row r="50" ht="12.75" customHeight="1" x14ac:dyDescent="0.2"/>
  </sheetData>
  <pageMargins left="0.7" right="0.7" top="0.75" bottom="0.75" header="0.3" footer="0.3"/>
  <pageSetup paperSize="8"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3</vt:i4>
      </vt:variant>
    </vt:vector>
  </HeadingPairs>
  <TitlesOfParts>
    <vt:vector size="9" baseType="lpstr">
      <vt:lpstr>NAT-TROSKOVNIK</vt:lpstr>
      <vt:lpstr>NAT-PRILOG 1</vt:lpstr>
      <vt:lpstr>NAT-PRILOG 2</vt:lpstr>
      <vt:lpstr>RAD-REKAPITULACIJA</vt:lpstr>
      <vt:lpstr>RAD-POMOĆNO</vt:lpstr>
      <vt:lpstr>ULAZNI PODACI</vt:lpstr>
      <vt:lpstr>'NAT-PRILOG 1'!Podrucje_ispisa</vt:lpstr>
      <vt:lpstr>'NAT-TROSKOVNIK'!Podrucje_ispisa</vt:lpstr>
      <vt:lpstr>'ULAZNI PODACI'!Podrucje_ispisa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Goran Fržop</dc:creator>
  <cp:lastModifiedBy>Korisnik</cp:lastModifiedBy>
  <cp:lastPrinted>2017-10-11T11:57:11Z</cp:lastPrinted>
  <dcterms:created xsi:type="dcterms:W3CDTF">1998-07-13T08:38:57Z</dcterms:created>
  <dcterms:modified xsi:type="dcterms:W3CDTF">2017-10-11T11:57:31Z</dcterms:modified>
</cp:coreProperties>
</file>