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hidePivotFieldList="1" defaultThemeVersion="124226"/>
  <bookViews>
    <workbookView xWindow="1230" yWindow="0" windowWidth="1980" windowHeight="1455" activeTab="3"/>
  </bookViews>
  <sheets>
    <sheet name="0.NASLOVNA" sheetId="6" r:id="rId1"/>
    <sheet name="1.ZAJEDNIČKI RADOVI" sheetId="5" r:id="rId2"/>
    <sheet name="2.GRAĐEVINKI RADOVI" sheetId="4" r:id="rId3"/>
    <sheet name="3.REKAPITULACIJE" sheetId="7" r:id="rId4"/>
  </sheets>
  <definedNames>
    <definedName name="_xlnm.Print_Area" localSheetId="0">'0.NASLOVNA'!$A$1:$B$20</definedName>
    <definedName name="_xlnm.Print_Area" localSheetId="1">'1.ZAJEDNIČKI RADOVI'!$A$1:$F$63</definedName>
    <definedName name="_xlnm.Print_Area" localSheetId="2">'2.GRAĐEVINKI RADOVI'!$A$1:$F$65</definedName>
    <definedName name="_xlnm.Print_Area" localSheetId="3">'3.REKAPITULACIJE'!$A$1:$E$36</definedName>
    <definedName name="_xlnm.Print_Titles" localSheetId="2">'2.GRAĐEVINKI RADOVI'!$1:$2</definedName>
  </definedNames>
  <calcPr calcId="124519"/>
</workbook>
</file>

<file path=xl/calcChain.xml><?xml version="1.0" encoding="utf-8"?>
<calcChain xmlns="http://schemas.openxmlformats.org/spreadsheetml/2006/main">
  <c r="B16" i="7"/>
  <c r="B15"/>
  <c r="B14"/>
  <c r="B8"/>
  <c r="B7"/>
  <c r="B6"/>
  <c r="B5"/>
  <c r="B4"/>
  <c r="F37" i="4"/>
  <c r="D21"/>
  <c r="F21" s="1"/>
  <c r="F22" s="1"/>
  <c r="D16"/>
  <c r="D17"/>
  <c r="D12"/>
  <c r="F16"/>
  <c r="B59" i="5"/>
  <c r="B58"/>
  <c r="B60"/>
  <c r="B61"/>
  <c r="B62"/>
  <c r="D25" i="4" l="1"/>
  <c r="F25" s="1"/>
  <c r="F26" s="1"/>
  <c r="D29"/>
  <c r="F29" s="1"/>
  <c r="F8" i="5"/>
  <c r="F52" i="4"/>
  <c r="F49"/>
  <c r="F46"/>
  <c r="F54" s="1"/>
  <c r="D4" i="7" l="1"/>
  <c r="F58" i="5"/>
  <c r="F40" i="4"/>
  <c r="F41" s="1"/>
  <c r="F30"/>
  <c r="F31" s="1"/>
  <c r="F17"/>
  <c r="F18" s="1"/>
  <c r="F63" l="1"/>
  <c r="D15" i="7" s="1"/>
  <c r="F12" i="4" l="1"/>
  <c r="F11"/>
  <c r="F7"/>
  <c r="F6"/>
  <c r="F50" i="5"/>
  <c r="D8" i="7" s="1"/>
  <c r="F13" i="4" l="1"/>
  <c r="F8"/>
  <c r="F32" s="1"/>
  <c r="F39" i="5"/>
  <c r="D7" i="7" s="1"/>
  <c r="F62" i="4" l="1"/>
  <c r="F13" i="5" l="1"/>
  <c r="F30"/>
  <c r="D6" i="7" s="1"/>
  <c r="F64" i="4"/>
  <c r="D14" i="7"/>
  <c r="D5" l="1"/>
  <c r="F59" i="5"/>
  <c r="F65" i="4"/>
  <c r="D16" i="7"/>
  <c r="F60" i="5"/>
  <c r="F61"/>
  <c r="F62"/>
  <c r="D17" i="7" l="1"/>
  <c r="D25" s="1"/>
  <c r="F63" i="5"/>
  <c r="D9" i="7"/>
  <c r="D24" s="1"/>
  <c r="D26" l="1"/>
  <c r="D27" s="1"/>
  <c r="D28" s="1"/>
</calcChain>
</file>

<file path=xl/sharedStrings.xml><?xml version="1.0" encoding="utf-8"?>
<sst xmlns="http://schemas.openxmlformats.org/spreadsheetml/2006/main" count="203" uniqueCount="124">
  <si>
    <t>opis radova</t>
  </si>
  <si>
    <t>jedinica</t>
  </si>
  <si>
    <t>količina</t>
  </si>
  <si>
    <t>jedinična cijena</t>
  </si>
  <si>
    <t>ukupna cijena (kuna)</t>
  </si>
  <si>
    <t>A</t>
  </si>
  <si>
    <r>
      <t>m</t>
    </r>
    <r>
      <rPr>
        <vertAlign val="superscript"/>
        <sz val="10"/>
        <rFont val="Arial Narrow"/>
        <family val="2"/>
        <charset val="238"/>
      </rPr>
      <t>3</t>
    </r>
  </si>
  <si>
    <t>B</t>
  </si>
  <si>
    <r>
      <t>m</t>
    </r>
    <r>
      <rPr>
        <vertAlign val="superscript"/>
        <sz val="10"/>
        <rFont val="Arial Narrow"/>
        <family val="2"/>
        <charset val="238"/>
      </rPr>
      <t>2</t>
    </r>
  </si>
  <si>
    <t>C</t>
  </si>
  <si>
    <t>ZEMLJANI RADOVI</t>
  </si>
  <si>
    <t>UKUPNO</t>
  </si>
  <si>
    <t>OSTALI RADOVI</t>
  </si>
  <si>
    <t>A-1.</t>
  </si>
  <si>
    <t>A-2.</t>
  </si>
  <si>
    <t>B-1.</t>
  </si>
  <si>
    <t>C-1.</t>
  </si>
  <si>
    <t>C-2.</t>
  </si>
  <si>
    <t>C-3.</t>
  </si>
  <si>
    <t>kn</t>
  </si>
  <si>
    <t>Iskop</t>
  </si>
  <si>
    <t>ZAJEDNIČKE STAVKE</t>
  </si>
  <si>
    <t>A-3.</t>
  </si>
  <si>
    <t>GEODETSKI RADOVI</t>
  </si>
  <si>
    <t>Iskolčenje trase, uspostava operativnih poligona uz trasu sa osiguranjem točaka preko kojih se na najpogodniji način vodi izvođenje pojedinih faza radova prema projektiranim elementima, usklađeno s ostalim komunalnim instalacijama, detaljna izvedba. U cijenu ulazi sav potrebni materijal i radna snaga. Obračun po m`</t>
  </si>
  <si>
    <t>1.</t>
  </si>
  <si>
    <t>2.</t>
  </si>
  <si>
    <t>Izrada geodetskog elaborata.</t>
  </si>
  <si>
    <t>3.</t>
  </si>
  <si>
    <t>Katastarsko snimanje.</t>
  </si>
  <si>
    <t>paušal</t>
  </si>
  <si>
    <t>Mobilizacija i demobilizacija opreme i priprema gradilišta.</t>
  </si>
  <si>
    <t>MOBILIZACIJA I DEMOBILIZACIJA OPREME I PRIPREMA GRADILIŠTA</t>
  </si>
  <si>
    <t>IZRADA DOKUMENTACIJE IZVEDENOG STANJA</t>
  </si>
  <si>
    <t>4.</t>
  </si>
  <si>
    <t>PROJEKTANTSKI NADZOR</t>
  </si>
  <si>
    <t>Iskolčenje</t>
  </si>
  <si>
    <t>GEODETSKI RADOVI - UKUPNO</t>
  </si>
  <si>
    <t>IZRADA DOKUMENTACIJE IZVEDENOG STANJA - UKUPNO</t>
  </si>
  <si>
    <r>
      <rPr>
        <sz val="10"/>
        <color theme="1"/>
        <rFont val="Arial Narrow"/>
        <family val="2"/>
        <charset val="238"/>
      </rPr>
      <t>Tijekom izvođenja radova potrebno je provoditi projektantski nadzor. U projektima ove vrste zahvata često u fazi izgradnje nastupaju razne okolnosti koje pri projektiranju nisu bile poznate ili predvidive. U takvim slučajevima, odluke je potrebno donositi na licu mjesta i u kratkom vremenskom periodu kroz upise u građevinski dnevnik, ali u dogovoru s projektantom. 
Obuhvaća podmorski i nadmorski projektantski nadzor nad izgradnjom predmetne građevine.  Obračun paušalno je za planirani period gradnje od 9 mjeseci godini. Pod paušalni dio spada četiri razrade mjesečno ili jedanput tjedno. Razrade se mogu rješavati telefonski, emailom sa obaveznim upisom u građevinsku knjigu. Ako se zatraži dolazak projektanta nagradilište tada se svaki izlazak projektanta posebno obračunava.  Za svakog projektanta dolazak na gradilište obračunava se 5000,00 kuna po danu. Ako se radi i o podmorskom projektantskom nadzoru tada se na osnovnu cjenu dodaje 2.000,00 kuna.</t>
    </r>
    <r>
      <rPr>
        <b/>
        <sz val="10"/>
        <color theme="1"/>
        <rFont val="Arial Narrow"/>
        <family val="2"/>
        <charset val="238"/>
      </rPr>
      <t xml:space="preserve">
</t>
    </r>
  </si>
  <si>
    <t>PROJEKTANTSKI NADZOR - UKUPNO</t>
  </si>
  <si>
    <t>A)</t>
  </si>
  <si>
    <t>B)</t>
  </si>
  <si>
    <t>C)</t>
  </si>
  <si>
    <t>UKUPNO:</t>
  </si>
  <si>
    <t>MOBILIZACIJA I DEMOBILIZACIJA OPREME I PRIPREMA GRADILIŠTA - UKUPNO</t>
  </si>
  <si>
    <t>B-2.</t>
  </si>
  <si>
    <t>Investitor:</t>
  </si>
  <si>
    <t>GRAĐEVINSKI PROJEKT</t>
  </si>
  <si>
    <t>Vrsta projekta:</t>
  </si>
  <si>
    <t>Broj projekta:</t>
  </si>
  <si>
    <t>Datum:</t>
  </si>
  <si>
    <t>GRAĐEVINSKI RADOVI</t>
  </si>
  <si>
    <t>UKUPNO (kn):</t>
  </si>
  <si>
    <t>PDV (25%):</t>
  </si>
  <si>
    <t>SVEUKUPNO (kn):</t>
  </si>
  <si>
    <t>REKAPITULACIJA ZAJEDNIČKIH RADOVA</t>
  </si>
  <si>
    <t>ZAJEDNIČKI RADOVI</t>
  </si>
  <si>
    <t>REKAPITULACIJA GRAĐEVINSKIH RADOVA</t>
  </si>
  <si>
    <t>ukupna cijena 
(kuna)</t>
  </si>
  <si>
    <t>jedinična 
cijena</t>
  </si>
  <si>
    <t>NAPOMENA: za početak radova iskolčenje mora biti kontrolirano po nadzornom inženjeru - uz upis u dnevnik. Za ovo početno iskolčenje, kao i kasnije kontrole pozicije trase - potrebne instrumente i potrebne radnike osigurava izvoditelj u okviru ove stavke radova</t>
  </si>
  <si>
    <t>Iskolčenje trase neposredno prije početka radova u koordinatnom sustavu GPS izmjere, uspostava operativnih poligona uz trasu sa osiguranjem točaka preko kojih se na najpogodniji način vodi izvođenje radova prema projektiranim elementima, usklađeno s ostalim budućim komunalnim instalacijama. Odnosno s potrebnim stacioniranjem svih važnijih točaka, tj. nabijanjem kolčića za oznaku trase i tablica s upisanim brojem poligona točke, te obvezom predaje skica iskolčenja s osiguranjima svih tjemena i visinskih točaka nadzornom inženjeru. Stavkom se obuhvaća snimanje uzdužnog profila i karakterističnih poprečnih presjeka na mjestima promjene trase, računanje podataka, kotiranje i iscrtavanje, te sav potreban materijal za obilježavanje trase. U cijenu ulazi sav potrebni materijal i radna snaga.</t>
  </si>
  <si>
    <t>PROJEKT NERAZVRSTANE CESTE</t>
  </si>
  <si>
    <t>NERAZVRSTANE CESTE</t>
  </si>
  <si>
    <t>NERAZVRSTANA CESTA</t>
  </si>
  <si>
    <t>m2</t>
  </si>
  <si>
    <t>A-4.</t>
  </si>
  <si>
    <t>A-5.</t>
  </si>
  <si>
    <t>UKUPNO-ZEMLJANI RADOVI</t>
  </si>
  <si>
    <t>KAMENARSKI RADOVI</t>
  </si>
  <si>
    <t>KAMENARSKI RADOVI - UKUPNO</t>
  </si>
  <si>
    <t>Obračun po m2 izgrađenog suhozida.</t>
  </si>
  <si>
    <t>Obračun po komadu klupe.</t>
  </si>
  <si>
    <t>kom</t>
  </si>
  <si>
    <t>Dobava i postavljanje lampi.</t>
  </si>
  <si>
    <t>Obračun po komadu lampe.</t>
  </si>
  <si>
    <t>Dobava i postavljanje kanti za smeće.</t>
  </si>
  <si>
    <t>Obračun po komadu kante za smeće.</t>
  </si>
  <si>
    <t xml:space="preserve">GRAD VODICE
OIB 74633363090
Ive Čače 8, 22211 Vodice
</t>
  </si>
  <si>
    <t>Naziv/namjena
i lokacija građevine:</t>
  </si>
  <si>
    <t xml:space="preserve">REKONSTRUKCIJA NERAZVRSTANE CESTE
ČEST. ZEM. 4570/1
U PRVIĆ LUCI NA OTOKU PRVIĆ
</t>
  </si>
  <si>
    <t>Razina projekta:</t>
  </si>
  <si>
    <t>TROŠKOVNIK GRAĐEVINSKIH RADOVA</t>
  </si>
  <si>
    <t>2017/05/06-01</t>
  </si>
  <si>
    <t>lipanj 2017.</t>
  </si>
  <si>
    <t>IZVEDBENI PROJEKT</t>
  </si>
  <si>
    <t>Geotehnički pregled uz određivanje vodopropusnosti tla.</t>
  </si>
  <si>
    <t>GEOTEHNIČKI RADOVI</t>
  </si>
  <si>
    <t>GEOTEHNIČKI RADOVI - UKUPNO</t>
  </si>
  <si>
    <t>Izrada geodetskog elaborata izvedenog stanja  objekta, sa svim elementima koji su obvezni prema propisima o katastru, radi unošenja izgrađene građevine u katastarski plan kao i sukladno Zakonu o gradnji i posebnim propisima. Snimanje građevine se obavlja neposredno nakon završetka gradnje. Elaborati moraju biti ovjereni od nadležnog katastarskog ureda, te predani investitoru, u cjelovitom kartiranom (5 primjeraka) i digitalnom obliku, (od kojih 2 treba predati nadležnom komunalnom društvu, te isto tako i u digitalnom obliku za računalo. Elaborat mora biti izrađen u apsolutnim koordinatama (x,y,z).</t>
  </si>
  <si>
    <t>5.</t>
  </si>
  <si>
    <t>IZRADA TAMPONA u sloju od 40 cm</t>
  </si>
  <si>
    <t>Odvoz neugrađenog materijala.</t>
  </si>
  <si>
    <t>ISKOP TRASE</t>
  </si>
  <si>
    <r>
      <t xml:space="preserve">Planiranje sitnim materijalom (zamjena nestabilnog kamenog materijala) i to </t>
    </r>
    <r>
      <rPr>
        <u/>
        <sz val="10"/>
        <rFont val="Arial Narrow"/>
        <family val="2"/>
        <charset val="238"/>
      </rPr>
      <t>tamponiranje</t>
    </r>
    <r>
      <rPr>
        <sz val="10"/>
        <rFont val="Arial Narrow"/>
        <family val="2"/>
        <charset val="238"/>
      </rPr>
      <t xml:space="preserve"> u debljini od 40 cm, agregatom 0-63mm. Izvodi se u slojevima od 20cm uz strojno nabijanje do 80 MPa. Nasipvanje se radi strojno i ručno. Posebno se mora voditi pažnja na oko nasipavanja postojećih zidova. Nasipavanje se radi u kampadama prema dinamičkom planu gradnje. U cijenu je uračunato strojno i ručno nasipavanje probranim materijalom iz iskopa, kao i dopremljenim zamjenskim materijalom, sa nabijanjem, te sve radnje oko nasipavanja i osiguranja okolnih građevinana u neposrednoj blizini. 
Obračun po m3 ugrađenog materijala prema idealnim profilima iz nacrta.</t>
    </r>
  </si>
  <si>
    <t>IZRADA PJEŠČANE PODLOGE</t>
  </si>
  <si>
    <t>Izrada pješčane podloge debljine 1 cm (agregatom 0-4mm), poravnato i strojno nabijeno. U jediničnu cijenu je uračunata dobava, doprema i ugradnja. 
Obračin po m2 izvedene podloge.</t>
  </si>
  <si>
    <t>Odvoz na deponij</t>
  </si>
  <si>
    <t>Čiščenje</t>
  </si>
  <si>
    <t>Izrada tampona - dopremljenim materijalom</t>
  </si>
  <si>
    <t>Izrada tampona - probranim materijalom iz iskopa</t>
  </si>
  <si>
    <t>Pješčana podloga</t>
  </si>
  <si>
    <t>A-6.</t>
  </si>
  <si>
    <t>POSTAVLJANJE STABILIZATORA lomljenog kamena</t>
  </si>
  <si>
    <t>Stabilizator lomljenog kamena</t>
  </si>
  <si>
    <t>ČIŠČENJE TERENA I HUMUSA</t>
  </si>
  <si>
    <t>Čiščenje terena od raslinja sa sakupljanjem u gomile i paljenjem van lokacije građevine. Stabla oboriti, drvo piliti na 1m dužine i slagati izvan lokacije građevine. Panjeve vaditi i čupati kod izvedbe iskopa. Sa čiščenjem terena sakupiti i otpadni materijal i smeće koje se zateklo na lokaciji gradilišta. U jediničnu cijenu obračunat je sav rad, materijal, doprema, odvoz i svi troškovi koji su vezani za taj rad. Obračun se radi po m2.</t>
  </si>
  <si>
    <r>
      <t xml:space="preserve">Iskop trase, nestabilnog (ispranog, udubljenog, odronjenog...) kamenog materijala, radi se u tlocrtnim gabaritima postojeće ceste. Iskop se radi strojno i ručno. Posebno se mora voditi pažnja na iskop uz postojeće suhozide. Materijal iz iskopa deponira se u neposrednu blizinu zbog naknadne ugradnje. Tolerancija iskopa </t>
    </r>
    <r>
      <rPr>
        <sz val="10"/>
        <rFont val="Calibri"/>
        <family val="2"/>
        <charset val="238"/>
      </rPr>
      <t>± 5</t>
    </r>
    <r>
      <rPr>
        <sz val="10"/>
        <rFont val="Arial Narrow"/>
        <family val="2"/>
        <charset val="238"/>
      </rPr>
      <t xml:space="preserve"> cm. U cijenu je uračunat strojni i ručni iskop  te istovar u neposrednu blizinu. Neugrađeni materijal iz iskopa deponira se na organiziranu deponiju u neposrednoj blizini.
Obračun po m3 iskopanog materijala prema idealnim profilima iz nacrta.</t>
    </r>
  </si>
  <si>
    <t>Postavljanje stabilizatora lomljenog kamena – vodopropusni geotekstilni materijal (PET min. 45g/m2), debljine 30mm, sa strukturom rupica poput saća, koje kada su ispunjene i prekrivene 2 cm, u potpunosti stabiliziraju i osiguravaju čvrstu i stabilnu površinu (lomljeni kamen tj. sipinu/kaldrmu), bez rupa i ulegnuća u tlu, izbjegnuto je otjecanje oborinskih voda jer propušta kišu direktno u tlo, ispunjen lomljenim kamenom osigurava nosivost &gt;300 t/m2.
U jediničnu cijenu je uračunata dobava, doprema i postavljanje uključujući sav potreban rad i materijal. 
Napomena: Postavljanje stabilizatora obvezno izvršiti prema uputama proizvodžača.
Obračin po m2 postavljenog stabilizatora.</t>
  </si>
  <si>
    <t>IZRADA ZAVRŠNOG SLOJA</t>
  </si>
  <si>
    <t>SIPINA (stabilizer)</t>
  </si>
  <si>
    <t>KALDRMA</t>
  </si>
  <si>
    <t>Dobava materijala i izvedba završnog sloja (sipina/kaldrma). Kaldrma (16-40mm) se postavlja samo na mjestima velikih nagiba (preko 15%), dok se na ostalim mjestima postavlja sipina (stabilizator, 8-16mm). U stavku je uključena dobava i razastiranje unutar "saća" stabilizatora lomljenog kamena, u sloju debljine 5 cm, te fino planiranje površine. 
Napomena: Izvedba završnog sloja obvezno izvršiti prema uputama proizvodžača stabilizatora.
Obračun po m2 izvedenog završnog sloja.</t>
  </si>
  <si>
    <t>ZIDANJE KAMENOG STABILIZACIJSKOG SUHOZIDA</t>
  </si>
  <si>
    <t>Obračun po m' izgrađenog stabilizacijskog suhozida.</t>
  </si>
  <si>
    <t>m'</t>
  </si>
  <si>
    <t>Zidanje jednog reda kamenog stabilizacijskog suhozida izvodi se na djelovima koji su definirani u projektu. Kamen se obrađuje samo sa vanjske strane te se granolometrija stabilizacijskog suhozida prilagođava postojećim veličinama kamena. Sav materijal mora se dopremiti sa deponije a ostatak se mora osigurati iz kamenoloma.  Stabilizacijski suhozid se radi ručno uz pomoć stroja za dopremu i izradu ispune zida. U jediničnu cijenu je obračunat sav rad na izradi, klesanju, oplati, pripremi temelja, među prijenosima, nabavi, dopremi i obradi kamneog materijala te sa svim drugim pratećim troškovima.</t>
  </si>
  <si>
    <t>Sanacija postojećih zidova izvedenih slaganim kamenom (suhozid). Sanacija postojećih suhozida izvodi se zidanjem (preslagivanjem). Suhozidi se rade sa dvostranim licem sa kamenom ispunom. Kamen se obrađuje samo sa vanjske strane te se granolometrija suhozida prilagođava postojećim veličinama kamena. Sav materijal mora se dopremiti sa deponije a ostatak se mora osigurati iz kamenoloma.  Suhozid se radi ručno uz pomoć stroja za dopremu i izradu ispune zida. U jediničnu cijenu je obračunat sav rad na izradi, klesanju, oplati, pripremi temelja, među prijenosima, nabavi, dopremi i obradi kamneog materijala te sa svim drugim pratećim troškovima.</t>
  </si>
  <si>
    <t>IZRADA KAMENIH ZIDOVA (suhozida) širine do 100 cm i visine do 150 cm.</t>
  </si>
  <si>
    <t>Dobava i postavljanje klupa.</t>
  </si>
  <si>
    <t>U cijenu je uračunata nabava, doprema, ugradba, priključenje na NN mrežu sa kompletnom opremom, temeljni beton.</t>
  </si>
  <si>
    <t>U cijenu je uračunata nabava, doprema, ugradba, temeljni beton.</t>
  </si>
  <si>
    <t>Rijeka, lipanj 2017.</t>
  </si>
</sst>
</file>

<file path=xl/styles.xml><?xml version="1.0" encoding="utf-8"?>
<styleSheet xmlns="http://schemas.openxmlformats.org/spreadsheetml/2006/main">
  <numFmts count="2">
    <numFmt numFmtId="164" formatCode="d\-mmm\-yy"/>
    <numFmt numFmtId="165" formatCode="#,##0.00_ ;[Red]\-#,##0.00\ "/>
  </numFmts>
  <fonts count="28">
    <font>
      <sz val="11"/>
      <color theme="1"/>
      <name val="Calibri"/>
      <family val="2"/>
      <charset val="238"/>
      <scheme val="minor"/>
    </font>
    <font>
      <sz val="10"/>
      <name val="Arial"/>
      <family val="2"/>
      <charset val="238"/>
    </font>
    <font>
      <sz val="10"/>
      <name val="Arial"/>
      <family val="2"/>
      <charset val="238"/>
    </font>
    <font>
      <sz val="10"/>
      <name val="Arial Narrow"/>
      <family val="2"/>
    </font>
    <font>
      <b/>
      <sz val="10"/>
      <name val="Arial Narrow"/>
      <family val="2"/>
    </font>
    <font>
      <b/>
      <sz val="10"/>
      <name val="Arial Narrow"/>
      <family val="2"/>
      <charset val="238"/>
    </font>
    <font>
      <sz val="10"/>
      <name val="Arial Narrow"/>
      <family val="2"/>
      <charset val="238"/>
    </font>
    <font>
      <b/>
      <sz val="10"/>
      <name val="Arial"/>
      <family val="2"/>
      <charset val="238"/>
    </font>
    <font>
      <sz val="10"/>
      <name val="Arial CE"/>
    </font>
    <font>
      <vertAlign val="superscript"/>
      <sz val="10"/>
      <name val="Arial Narrow"/>
      <family val="2"/>
      <charset val="238"/>
    </font>
    <font>
      <sz val="10"/>
      <color theme="1"/>
      <name val="Arial Narrow"/>
      <family val="2"/>
      <charset val="238"/>
    </font>
    <font>
      <b/>
      <sz val="10"/>
      <color theme="1"/>
      <name val="Arial Narrow"/>
      <family val="2"/>
      <charset val="238"/>
    </font>
    <font>
      <sz val="10"/>
      <name val="Calibri"/>
      <family val="2"/>
      <charset val="238"/>
    </font>
    <font>
      <sz val="10"/>
      <color indexed="12"/>
      <name val="Arial"/>
      <family val="2"/>
      <charset val="238"/>
    </font>
    <font>
      <b/>
      <sz val="10"/>
      <color theme="1"/>
      <name val="Arial"/>
      <family val="2"/>
      <charset val="238"/>
    </font>
    <font>
      <sz val="10"/>
      <color theme="1"/>
      <name val="Arial"/>
      <family val="2"/>
      <charset val="238"/>
    </font>
    <font>
      <b/>
      <sz val="11"/>
      <name val="Arial"/>
      <family val="2"/>
      <charset val="238"/>
    </font>
    <font>
      <sz val="9"/>
      <name val="Arial"/>
      <family val="2"/>
      <charset val="238"/>
    </font>
    <font>
      <b/>
      <sz val="9"/>
      <name val="Arial"/>
      <family val="2"/>
      <charset val="238"/>
    </font>
    <font>
      <b/>
      <sz val="14"/>
      <color theme="1"/>
      <name val="Arial"/>
      <family val="2"/>
      <charset val="238"/>
    </font>
    <font>
      <b/>
      <sz val="10"/>
      <color indexed="8"/>
      <name val="Arial Narrow"/>
      <family val="2"/>
      <charset val="238"/>
    </font>
    <font>
      <sz val="10"/>
      <color indexed="8"/>
      <name val="Arial Narrow"/>
      <family val="2"/>
      <charset val="238"/>
    </font>
    <font>
      <b/>
      <sz val="18"/>
      <name val="Arial Narrow"/>
      <family val="2"/>
      <charset val="238"/>
    </font>
    <font>
      <sz val="18"/>
      <color indexed="8"/>
      <name val="Calibri"/>
      <family val="2"/>
      <charset val="238"/>
    </font>
    <font>
      <b/>
      <sz val="11"/>
      <color theme="1"/>
      <name val="Calibri"/>
      <family val="2"/>
      <charset val="238"/>
      <scheme val="minor"/>
    </font>
    <font>
      <b/>
      <sz val="11"/>
      <name val="Arial Narrow"/>
      <family val="2"/>
      <charset val="238"/>
    </font>
    <font>
      <u/>
      <sz val="10"/>
      <name val="Arial Narrow"/>
      <family val="2"/>
      <charset val="238"/>
    </font>
    <font>
      <sz val="10"/>
      <color theme="1"/>
      <name val="Calibri"/>
      <family val="2"/>
      <charset val="238"/>
      <scheme val="minor"/>
    </font>
  </fonts>
  <fills count="6">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41">
    <border>
      <left/>
      <right/>
      <top/>
      <bottom/>
      <diagonal/>
    </border>
    <border>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top style="double">
        <color indexed="64"/>
      </top>
      <bottom style="double">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medium">
        <color auto="1"/>
      </top>
      <bottom style="medium">
        <color auto="1"/>
      </bottom>
      <diagonal/>
    </border>
    <border>
      <left style="hair">
        <color indexed="64"/>
      </left>
      <right style="hair">
        <color indexed="64"/>
      </right>
      <top style="medium">
        <color auto="1"/>
      </top>
      <bottom style="medium">
        <color auto="1"/>
      </bottom>
      <diagonal/>
    </border>
    <border>
      <left style="hair">
        <color indexed="64"/>
      </left>
      <right/>
      <top style="medium">
        <color auto="1"/>
      </top>
      <bottom style="medium">
        <color auto="1"/>
      </bottom>
      <diagonal/>
    </border>
    <border>
      <left style="hair">
        <color indexed="64"/>
      </left>
      <right style="hair">
        <color indexed="64"/>
      </right>
      <top style="medium">
        <color auto="1"/>
      </top>
      <bottom style="hair">
        <color auto="1"/>
      </bottom>
      <diagonal/>
    </border>
    <border>
      <left style="hair">
        <color indexed="64"/>
      </left>
      <right/>
      <top style="medium">
        <color auto="1"/>
      </top>
      <bottom style="hair">
        <color auto="1"/>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bottom style="hair">
        <color auto="1"/>
      </bottom>
      <diagonal/>
    </border>
    <border>
      <left style="hair">
        <color indexed="64"/>
      </left>
      <right style="hair">
        <color indexed="64"/>
      </right>
      <top/>
      <bottom style="hair">
        <color auto="1"/>
      </bottom>
      <diagonal/>
    </border>
    <border>
      <left style="hair">
        <color indexed="64"/>
      </left>
      <right/>
      <top/>
      <bottom style="hair">
        <color auto="1"/>
      </bottom>
      <diagonal/>
    </border>
    <border>
      <left style="hair">
        <color indexed="64"/>
      </left>
      <right style="hair">
        <color indexed="64"/>
      </right>
      <top/>
      <bottom style="medium">
        <color indexed="64"/>
      </bottom>
      <diagonal/>
    </border>
    <border>
      <left style="hair">
        <color indexed="64"/>
      </left>
      <right/>
      <top/>
      <bottom style="medium">
        <color indexed="64"/>
      </bottom>
      <diagonal/>
    </border>
    <border>
      <left/>
      <right/>
      <top style="double">
        <color indexed="64"/>
      </top>
      <bottom style="double">
        <color indexed="64"/>
      </bottom>
      <diagonal/>
    </border>
    <border>
      <left/>
      <right/>
      <top style="hair">
        <color indexed="64"/>
      </top>
      <bottom style="hair">
        <color indexed="64"/>
      </bottom>
      <diagonal/>
    </border>
    <border>
      <left/>
      <right/>
      <top style="medium">
        <color auto="1"/>
      </top>
      <bottom/>
      <diagonal/>
    </border>
    <border>
      <left style="hair">
        <color indexed="64"/>
      </left>
      <right style="hair">
        <color indexed="64"/>
      </right>
      <top style="hair">
        <color auto="1"/>
      </top>
      <bottom style="medium">
        <color auto="1"/>
      </bottom>
      <diagonal/>
    </border>
    <border>
      <left style="hair">
        <color indexed="64"/>
      </left>
      <right/>
      <top style="hair">
        <color auto="1"/>
      </top>
      <bottom style="medium">
        <color auto="1"/>
      </bottom>
      <diagonal/>
    </border>
    <border>
      <left/>
      <right style="hair">
        <color indexed="64"/>
      </right>
      <top style="hair">
        <color indexed="64"/>
      </top>
      <bottom style="medium">
        <color indexed="64"/>
      </bottom>
      <diagonal/>
    </border>
    <border>
      <left/>
      <right style="hair">
        <color indexed="64"/>
      </right>
      <top style="medium">
        <color indexed="64"/>
      </top>
      <bottom style="hair">
        <color indexed="64"/>
      </bottom>
      <diagonal/>
    </border>
    <border>
      <left/>
      <right/>
      <top style="hair">
        <color indexed="64"/>
      </top>
      <bottom/>
      <diagonal/>
    </border>
    <border>
      <left/>
      <right/>
      <top/>
      <bottom style="hair">
        <color indexed="64"/>
      </bottom>
      <diagonal/>
    </border>
    <border>
      <left/>
      <right/>
      <top/>
      <bottom style="medium">
        <color indexed="64"/>
      </bottom>
      <diagonal/>
    </border>
    <border>
      <left/>
      <right/>
      <top style="medium">
        <color auto="1"/>
      </top>
      <bottom style="medium">
        <color auto="1"/>
      </bottom>
      <diagonal/>
    </border>
    <border>
      <left/>
      <right/>
      <top style="hair">
        <color auto="1"/>
      </top>
      <bottom style="medium">
        <color auto="1"/>
      </bottom>
      <diagonal/>
    </border>
    <border>
      <left/>
      <right/>
      <top style="double">
        <color indexed="64"/>
      </top>
      <bottom/>
      <diagonal/>
    </border>
    <border>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top/>
      <bottom style="double">
        <color indexed="64"/>
      </bottom>
      <diagonal/>
    </border>
  </borders>
  <cellStyleXfs count="6">
    <xf numFmtId="0" fontId="0" fillId="0" borderId="0"/>
    <xf numFmtId="0" fontId="1" fillId="0" borderId="0"/>
    <xf numFmtId="164" fontId="8" fillId="0" borderId="0" applyFont="0" applyFill="0" applyBorder="0" applyAlignment="0" applyProtection="0"/>
    <xf numFmtId="0" fontId="8" fillId="0" borderId="0"/>
    <xf numFmtId="0" fontId="2" fillId="0" borderId="0"/>
    <xf numFmtId="9" fontId="8" fillId="0" borderId="0" applyFont="0" applyFill="0" applyBorder="0" applyAlignment="0" applyProtection="0"/>
  </cellStyleXfs>
  <cellXfs count="363">
    <xf numFmtId="0" fontId="0" fillId="0" borderId="0" xfId="0"/>
    <xf numFmtId="0" fontId="5" fillId="0" borderId="2" xfId="1" applyFont="1" applyFill="1" applyBorder="1" applyAlignment="1">
      <alignment horizontal="center" vertical="center" wrapText="1"/>
    </xf>
    <xf numFmtId="0" fontId="5" fillId="0" borderId="2" xfId="1" applyFont="1" applyFill="1" applyBorder="1" applyAlignment="1">
      <alignment horizontal="center" vertical="center"/>
    </xf>
    <xf numFmtId="0" fontId="4" fillId="0" borderId="5" xfId="1" applyFont="1" applyFill="1" applyBorder="1" applyAlignment="1">
      <alignment vertical="center" wrapText="1"/>
    </xf>
    <xf numFmtId="0" fontId="7" fillId="0" borderId="5" xfId="1" applyFont="1" applyFill="1" applyBorder="1" applyAlignment="1">
      <alignment vertical="center"/>
    </xf>
    <xf numFmtId="0" fontId="4" fillId="0" borderId="8" xfId="1" applyFont="1" applyFill="1" applyBorder="1" applyAlignment="1">
      <alignment vertical="center"/>
    </xf>
    <xf numFmtId="0" fontId="4" fillId="0" borderId="8" xfId="1" applyFont="1" applyFill="1" applyBorder="1" applyAlignment="1">
      <alignment horizontal="center" vertical="center"/>
    </xf>
    <xf numFmtId="0" fontId="3" fillId="0" borderId="13" xfId="1" applyFont="1" applyFill="1" applyBorder="1" applyAlignment="1">
      <alignment horizontal="center"/>
    </xf>
    <xf numFmtId="0" fontId="3" fillId="0" borderId="13" xfId="1" applyFont="1" applyFill="1" applyBorder="1" applyAlignment="1">
      <alignment horizontal="center" vertical="center"/>
    </xf>
    <xf numFmtId="0" fontId="10" fillId="0" borderId="13" xfId="0" applyFont="1" applyFill="1" applyBorder="1" applyAlignment="1">
      <alignment horizontal="center" wrapText="1"/>
    </xf>
    <xf numFmtId="0" fontId="4" fillId="0" borderId="19" xfId="1" applyFont="1" applyFill="1" applyBorder="1" applyAlignment="1">
      <alignment horizontal="center" vertical="center"/>
    </xf>
    <xf numFmtId="0" fontId="6" fillId="0" borderId="19" xfId="1" applyFont="1" applyFill="1" applyBorder="1" applyAlignment="1">
      <alignment horizontal="left" vertical="center" wrapText="1"/>
    </xf>
    <xf numFmtId="0" fontId="4" fillId="0" borderId="5" xfId="1" applyFont="1" applyFill="1" applyBorder="1" applyAlignment="1">
      <alignment vertical="center"/>
    </xf>
    <xf numFmtId="0" fontId="4" fillId="0" borderId="5" xfId="1" applyFont="1" applyFill="1" applyBorder="1" applyAlignment="1">
      <alignment horizontal="center" vertical="center"/>
    </xf>
    <xf numFmtId="0" fontId="6" fillId="0" borderId="13" xfId="1" applyFont="1" applyFill="1" applyBorder="1" applyAlignment="1">
      <alignment horizontal="left" vertical="center" wrapText="1"/>
    </xf>
    <xf numFmtId="0" fontId="3" fillId="0" borderId="16" xfId="1" applyFont="1" applyFill="1" applyBorder="1" applyAlignment="1">
      <alignment horizontal="center"/>
    </xf>
    <xf numFmtId="0" fontId="6" fillId="0" borderId="16" xfId="1" applyFont="1" applyFill="1" applyBorder="1" applyAlignment="1">
      <alignment horizontal="justify" vertical="center" wrapText="1"/>
    </xf>
    <xf numFmtId="0" fontId="6" fillId="0" borderId="0" xfId="1" applyFont="1" applyFill="1" applyBorder="1" applyAlignment="1">
      <alignment horizontal="left" vertical="center" wrapText="1"/>
    </xf>
    <xf numFmtId="0" fontId="7" fillId="0" borderId="10" xfId="1" applyFont="1" applyFill="1" applyBorder="1" applyAlignment="1">
      <alignment horizontal="center" vertical="center"/>
    </xf>
    <xf numFmtId="0" fontId="1" fillId="0" borderId="13" xfId="1" applyFont="1" applyFill="1" applyBorder="1" applyAlignment="1">
      <alignment horizontal="center"/>
    </xf>
    <xf numFmtId="0" fontId="17" fillId="0" borderId="1" xfId="1" applyFont="1" applyBorder="1"/>
    <xf numFmtId="0" fontId="18" fillId="0" borderId="2" xfId="1" applyFont="1" applyFill="1" applyBorder="1" applyAlignment="1">
      <alignment horizontal="center" vertical="center" wrapText="1"/>
    </xf>
    <xf numFmtId="0" fontId="18" fillId="0" borderId="2" xfId="1" applyFont="1" applyFill="1" applyBorder="1" applyAlignment="1">
      <alignment horizontal="center" vertical="center"/>
    </xf>
    <xf numFmtId="0" fontId="7" fillId="0" borderId="10" xfId="1" applyFont="1" applyFill="1" applyBorder="1" applyAlignment="1">
      <alignment vertical="center"/>
    </xf>
    <xf numFmtId="0" fontId="15" fillId="0" borderId="5" xfId="0" applyFont="1" applyBorder="1"/>
    <xf numFmtId="0" fontId="1" fillId="0" borderId="5" xfId="0" applyFont="1" applyFill="1" applyBorder="1" applyAlignment="1">
      <alignment horizontal="center"/>
    </xf>
    <xf numFmtId="2" fontId="1" fillId="0" borderId="4" xfId="0" applyNumberFormat="1" applyFont="1" applyFill="1" applyBorder="1" applyAlignment="1">
      <alignment horizontal="right"/>
    </xf>
    <xf numFmtId="2" fontId="16" fillId="0" borderId="4" xfId="0" applyNumberFormat="1" applyFont="1" applyFill="1" applyBorder="1" applyAlignment="1">
      <alignment horizontal="left"/>
    </xf>
    <xf numFmtId="0" fontId="1" fillId="0" borderId="5" xfId="0" applyFont="1" applyBorder="1" applyAlignment="1">
      <alignment vertical="top" wrapText="1"/>
    </xf>
    <xf numFmtId="2" fontId="16" fillId="0" borderId="5" xfId="0" applyNumberFormat="1" applyFont="1" applyFill="1" applyBorder="1" applyAlignment="1">
      <alignment horizontal="left"/>
    </xf>
    <xf numFmtId="0" fontId="1" fillId="0" borderId="5" xfId="0" applyFont="1" applyBorder="1" applyAlignment="1">
      <alignment vertical="justify"/>
    </xf>
    <xf numFmtId="0" fontId="1" fillId="0" borderId="5" xfId="0" applyFont="1" applyBorder="1" applyAlignment="1">
      <alignment horizontal="left" vertical="justify"/>
    </xf>
    <xf numFmtId="0" fontId="1" fillId="0" borderId="5" xfId="0" applyFont="1" applyFill="1" applyBorder="1"/>
    <xf numFmtId="0" fontId="15" fillId="0" borderId="4" xfId="0" applyFont="1" applyBorder="1"/>
    <xf numFmtId="2" fontId="1" fillId="0" borderId="5" xfId="1" applyNumberFormat="1" applyFont="1" applyBorder="1" applyAlignment="1">
      <alignment horizontal="center" wrapText="1"/>
    </xf>
    <xf numFmtId="0" fontId="1" fillId="0" borderId="18" xfId="1" applyFont="1" applyFill="1" applyBorder="1" applyAlignment="1">
      <alignment horizontal="left" vertical="top"/>
    </xf>
    <xf numFmtId="0" fontId="1" fillId="0" borderId="12" xfId="1" applyFont="1" applyFill="1" applyBorder="1" applyAlignment="1">
      <alignment vertical="top"/>
    </xf>
    <xf numFmtId="0" fontId="1" fillId="0" borderId="13" xfId="0" applyFont="1" applyBorder="1"/>
    <xf numFmtId="0" fontId="15" fillId="0" borderId="14" xfId="0" applyFont="1" applyBorder="1"/>
    <xf numFmtId="0" fontId="1" fillId="0" borderId="19" xfId="0" applyFont="1" applyFill="1" applyBorder="1" applyAlignment="1">
      <alignment horizontal="center"/>
    </xf>
    <xf numFmtId="0" fontId="7" fillId="0" borderId="29" xfId="1" applyFont="1" applyFill="1" applyBorder="1" applyAlignment="1">
      <alignment vertical="top"/>
    </xf>
    <xf numFmtId="0" fontId="1" fillId="0" borderId="19" xfId="0" applyFont="1" applyBorder="1"/>
    <xf numFmtId="0" fontId="1" fillId="0" borderId="19" xfId="1" applyFont="1" applyFill="1" applyBorder="1" applyAlignment="1">
      <alignment horizontal="center"/>
    </xf>
    <xf numFmtId="0" fontId="15" fillId="0" borderId="0" xfId="0" applyFont="1" applyBorder="1"/>
    <xf numFmtId="0" fontId="2" fillId="0" borderId="2" xfId="1" applyFont="1" applyBorder="1"/>
    <xf numFmtId="4" fontId="15" fillId="0" borderId="5" xfId="0" applyNumberFormat="1" applyFont="1" applyFill="1" applyBorder="1" applyAlignment="1">
      <alignment horizontal="center"/>
    </xf>
    <xf numFmtId="4" fontId="14" fillId="0" borderId="29" xfId="1" applyNumberFormat="1" applyFont="1" applyFill="1" applyBorder="1" applyAlignment="1">
      <alignment vertical="top"/>
    </xf>
    <xf numFmtId="4" fontId="14" fillId="0" borderId="10" xfId="1" applyNumberFormat="1" applyFont="1" applyFill="1" applyBorder="1" applyAlignment="1">
      <alignment vertical="center"/>
    </xf>
    <xf numFmtId="4" fontId="14" fillId="0" borderId="10" xfId="1" applyNumberFormat="1" applyFont="1" applyFill="1" applyBorder="1" applyAlignment="1">
      <alignment horizontal="center" vertical="center"/>
    </xf>
    <xf numFmtId="4" fontId="14" fillId="0" borderId="4" xfId="1" applyNumberFormat="1" applyFont="1" applyFill="1" applyBorder="1" applyAlignment="1">
      <alignment horizontal="left" vertical="top"/>
    </xf>
    <xf numFmtId="4" fontId="14" fillId="0" borderId="5" xfId="1" applyNumberFormat="1" applyFont="1" applyFill="1" applyBorder="1" applyAlignment="1">
      <alignment vertical="center" wrapText="1"/>
    </xf>
    <xf numFmtId="4" fontId="14" fillId="0" borderId="28" xfId="1" applyNumberFormat="1" applyFont="1" applyFill="1" applyBorder="1" applyAlignment="1">
      <alignment vertical="top"/>
    </xf>
    <xf numFmtId="4" fontId="14" fillId="0" borderId="26" xfId="1" applyNumberFormat="1" applyFont="1" applyFill="1" applyBorder="1" applyAlignment="1">
      <alignment vertical="center" wrapText="1"/>
    </xf>
    <xf numFmtId="4" fontId="14" fillId="0" borderId="26" xfId="1" applyNumberFormat="1" applyFont="1" applyFill="1" applyBorder="1" applyAlignment="1">
      <alignment vertical="center"/>
    </xf>
    <xf numFmtId="0" fontId="10" fillId="0" borderId="12" xfId="0" applyFont="1" applyFill="1" applyBorder="1" applyAlignment="1">
      <alignment vertical="center" wrapText="1"/>
    </xf>
    <xf numFmtId="0" fontId="10" fillId="0" borderId="0" xfId="0" applyFont="1" applyFill="1" applyBorder="1" applyAlignment="1">
      <alignment vertical="center" wrapText="1"/>
    </xf>
    <xf numFmtId="0" fontId="1" fillId="0" borderId="28" xfId="1" applyFont="1" applyFill="1" applyBorder="1" applyAlignment="1">
      <alignment vertical="top"/>
    </xf>
    <xf numFmtId="0" fontId="1" fillId="0" borderId="26" xfId="0" applyFont="1" applyFill="1" applyBorder="1"/>
    <xf numFmtId="0" fontId="1" fillId="0" borderId="26" xfId="1" applyFont="1" applyFill="1" applyBorder="1" applyAlignment="1">
      <alignment horizontal="center"/>
    </xf>
    <xf numFmtId="2" fontId="16" fillId="2" borderId="0" xfId="0" applyNumberFormat="1" applyFont="1" applyFill="1" applyBorder="1" applyAlignment="1">
      <alignment horizontal="left"/>
    </xf>
    <xf numFmtId="2" fontId="7" fillId="0" borderId="0" xfId="0" applyNumberFormat="1" applyFont="1" applyFill="1" applyBorder="1" applyAlignment="1">
      <alignment horizontal="right"/>
    </xf>
    <xf numFmtId="0" fontId="1" fillId="0" borderId="0" xfId="0" applyFont="1" applyFill="1" applyBorder="1" applyAlignment="1">
      <alignment horizontal="center"/>
    </xf>
    <xf numFmtId="2" fontId="16" fillId="0" borderId="0" xfId="0" applyNumberFormat="1" applyFont="1" applyFill="1" applyBorder="1" applyAlignment="1">
      <alignment horizontal="left"/>
    </xf>
    <xf numFmtId="0" fontId="7" fillId="0" borderId="12" xfId="1" applyFont="1" applyFill="1" applyBorder="1" applyAlignment="1">
      <alignment vertical="top"/>
    </xf>
    <xf numFmtId="0" fontId="7" fillId="0" borderId="13" xfId="1" applyFont="1" applyFill="1" applyBorder="1" applyAlignment="1">
      <alignment vertical="center"/>
    </xf>
    <xf numFmtId="0" fontId="7" fillId="0" borderId="13" xfId="1" applyFont="1" applyFill="1" applyBorder="1" applyAlignment="1">
      <alignment horizontal="center" vertical="center"/>
    </xf>
    <xf numFmtId="0" fontId="7" fillId="0" borderId="18" xfId="1" applyFont="1" applyFill="1" applyBorder="1" applyAlignment="1">
      <alignment horizontal="left" vertical="top"/>
    </xf>
    <xf numFmtId="0" fontId="7" fillId="0" borderId="19" xfId="1" applyFont="1" applyFill="1" applyBorder="1" applyAlignment="1">
      <alignment vertical="center" wrapText="1"/>
    </xf>
    <xf numFmtId="0" fontId="15" fillId="0" borderId="7" xfId="0" applyFont="1" applyBorder="1"/>
    <xf numFmtId="0" fontId="1" fillId="0" borderId="8" xfId="0" applyFont="1" applyFill="1" applyBorder="1" applyAlignment="1">
      <alignment horizontal="center"/>
    </xf>
    <xf numFmtId="0" fontId="15" fillId="0" borderId="25" xfId="0" applyFont="1" applyBorder="1"/>
    <xf numFmtId="4" fontId="15" fillId="0" borderId="34" xfId="0" applyNumberFormat="1" applyFont="1" applyBorder="1" applyAlignment="1">
      <alignment vertical="top" wrapText="1"/>
    </xf>
    <xf numFmtId="4" fontId="15" fillId="0" borderId="34" xfId="0" applyNumberFormat="1" applyFont="1" applyFill="1" applyBorder="1" applyAlignment="1">
      <alignment horizontal="center"/>
    </xf>
    <xf numFmtId="4" fontId="15" fillId="0" borderId="7" xfId="0" applyNumberFormat="1" applyFont="1" applyBorder="1"/>
    <xf numFmtId="4" fontId="15" fillId="0" borderId="8" xfId="0" applyNumberFormat="1" applyFont="1" applyFill="1" applyBorder="1" applyAlignment="1">
      <alignment horizontal="center"/>
    </xf>
    <xf numFmtId="4" fontId="15" fillId="0" borderId="0" xfId="0" applyNumberFormat="1" applyFont="1" applyBorder="1"/>
    <xf numFmtId="0" fontId="6" fillId="0" borderId="13" xfId="1" applyFont="1" applyFill="1" applyBorder="1" applyAlignment="1">
      <alignment horizontal="justify" vertical="center" wrapText="1"/>
    </xf>
    <xf numFmtId="0" fontId="11" fillId="0" borderId="8" xfId="0" applyFont="1" applyFill="1" applyBorder="1" applyAlignment="1">
      <alignment vertical="center" wrapText="1"/>
    </xf>
    <xf numFmtId="0" fontId="11" fillId="0" borderId="0" xfId="0" applyFont="1" applyFill="1" applyBorder="1" applyAlignment="1">
      <alignment vertical="center" wrapText="1"/>
    </xf>
    <xf numFmtId="0" fontId="10" fillId="0" borderId="31" xfId="0" applyFont="1" applyFill="1" applyBorder="1" applyAlignment="1">
      <alignment vertical="center" wrapText="1"/>
    </xf>
    <xf numFmtId="0" fontId="0" fillId="0" borderId="0" xfId="0" applyAlignment="1">
      <alignment vertical="center"/>
    </xf>
    <xf numFmtId="0" fontId="11" fillId="0" borderId="33" xfId="0" applyFont="1" applyFill="1" applyBorder="1" applyAlignment="1">
      <alignment vertical="center" wrapText="1"/>
    </xf>
    <xf numFmtId="2" fontId="16" fillId="0" borderId="0" xfId="0" applyNumberFormat="1" applyFont="1" applyFill="1" applyBorder="1" applyAlignment="1">
      <alignment horizontal="center"/>
    </xf>
    <xf numFmtId="0" fontId="0" fillId="0" borderId="0" xfId="0" applyFill="1"/>
    <xf numFmtId="0" fontId="14" fillId="0" borderId="12" xfId="0" applyFont="1" applyBorder="1"/>
    <xf numFmtId="0" fontId="11" fillId="0" borderId="13" xfId="0" applyFont="1" applyBorder="1" applyAlignment="1">
      <alignment vertical="top" wrapText="1"/>
    </xf>
    <xf numFmtId="2" fontId="16" fillId="0" borderId="31" xfId="0" applyNumberFormat="1" applyFont="1" applyFill="1" applyBorder="1" applyAlignment="1">
      <alignment horizontal="left"/>
    </xf>
    <xf numFmtId="2" fontId="16" fillId="0" borderId="31" xfId="0" applyNumberFormat="1" applyFont="1" applyFill="1" applyBorder="1" applyAlignment="1">
      <alignment horizontal="center"/>
    </xf>
    <xf numFmtId="0" fontId="1" fillId="0" borderId="35" xfId="1" applyFont="1" applyBorder="1"/>
    <xf numFmtId="0" fontId="7" fillId="0" borderId="35" xfId="1" applyFont="1" applyFill="1" applyBorder="1" applyAlignment="1">
      <alignment horizontal="center" vertical="center" wrapText="1"/>
    </xf>
    <xf numFmtId="0" fontId="7" fillId="0" borderId="35" xfId="1" applyFont="1" applyFill="1" applyBorder="1" applyAlignment="1">
      <alignment horizontal="center" vertical="center"/>
    </xf>
    <xf numFmtId="0" fontId="1" fillId="0" borderId="17" xfId="0" applyFont="1" applyFill="1" applyBorder="1" applyAlignment="1">
      <alignment horizontal="center"/>
    </xf>
    <xf numFmtId="0" fontId="1" fillId="0" borderId="6" xfId="0" applyFont="1" applyFill="1" applyBorder="1" applyAlignment="1">
      <alignment horizontal="center"/>
    </xf>
    <xf numFmtId="0" fontId="1" fillId="0" borderId="22" xfId="0" applyFont="1" applyFill="1" applyBorder="1" applyAlignment="1">
      <alignment horizontal="center"/>
    </xf>
    <xf numFmtId="4" fontId="15" fillId="0" borderId="33" xfId="0" applyNumberFormat="1" applyFont="1" applyBorder="1"/>
    <xf numFmtId="4" fontId="15" fillId="0" borderId="33" xfId="0" applyNumberFormat="1" applyFont="1" applyFill="1" applyBorder="1" applyAlignment="1">
      <alignment horizontal="center"/>
    </xf>
    <xf numFmtId="0" fontId="5" fillId="0" borderId="5" xfId="1" applyFont="1" applyFill="1" applyBorder="1" applyAlignment="1">
      <alignment horizontal="left" vertical="top"/>
    </xf>
    <xf numFmtId="2" fontId="5" fillId="0" borderId="5" xfId="0" applyNumberFormat="1" applyFont="1" applyFill="1" applyBorder="1" applyAlignment="1">
      <alignment horizontal="right"/>
    </xf>
    <xf numFmtId="0" fontId="5" fillId="0" borderId="8" xfId="1" applyFont="1" applyFill="1" applyBorder="1" applyAlignment="1">
      <alignment horizontal="left" vertical="top"/>
    </xf>
    <xf numFmtId="0" fontId="0" fillId="0" borderId="5" xfId="0" applyBorder="1" applyAlignment="1">
      <alignment horizontal="left"/>
    </xf>
    <xf numFmtId="0" fontId="3" fillId="0" borderId="19" xfId="1" applyFont="1" applyFill="1" applyBorder="1" applyAlignment="1">
      <alignment horizontal="center"/>
    </xf>
    <xf numFmtId="0" fontId="10" fillId="0" borderId="0" xfId="0" applyFont="1" applyFill="1" applyBorder="1" applyAlignment="1">
      <alignment horizontal="center" wrapText="1"/>
    </xf>
    <xf numFmtId="0" fontId="6" fillId="0" borderId="0" xfId="0" applyFont="1" applyFill="1" applyBorder="1"/>
    <xf numFmtId="0" fontId="5" fillId="0" borderId="0" xfId="0" applyFont="1" applyFill="1" applyAlignment="1">
      <alignment horizontal="left" vertical="top"/>
    </xf>
    <xf numFmtId="0" fontId="5" fillId="0" borderId="0" xfId="0" applyFont="1" applyFill="1" applyAlignment="1">
      <alignment horizontal="left" vertical="top" wrapText="1"/>
    </xf>
    <xf numFmtId="0" fontId="5" fillId="0" borderId="0" xfId="0" applyFont="1" applyFill="1" applyAlignment="1">
      <alignment horizontal="left"/>
    </xf>
    <xf numFmtId="0" fontId="21" fillId="0" borderId="0" xfId="0" applyFont="1" applyFill="1" applyAlignment="1">
      <alignment horizontal="center" vertical="top"/>
    </xf>
    <xf numFmtId="0" fontId="21" fillId="0" borderId="0" xfId="0" applyFont="1" applyFill="1" applyAlignment="1">
      <alignment horizontal="left"/>
    </xf>
    <xf numFmtId="3" fontId="5" fillId="0" borderId="0" xfId="0" applyNumberFormat="1" applyFont="1" applyFill="1" applyAlignment="1">
      <alignment horizontal="left"/>
    </xf>
    <xf numFmtId="0" fontId="5" fillId="0" borderId="0" xfId="1" applyFont="1" applyFill="1" applyBorder="1" applyAlignment="1">
      <alignment horizontal="left" vertical="top"/>
    </xf>
    <xf numFmtId="0" fontId="6" fillId="0" borderId="0" xfId="1" applyFont="1" applyFill="1" applyBorder="1" applyAlignment="1">
      <alignment horizontal="center"/>
    </xf>
    <xf numFmtId="0" fontId="5" fillId="0" borderId="24" xfId="0" applyFont="1" applyFill="1" applyBorder="1" applyAlignment="1">
      <alignment vertical="center" wrapText="1"/>
    </xf>
    <xf numFmtId="0" fontId="5" fillId="0" borderId="13" xfId="1" applyFont="1" applyFill="1" applyBorder="1" applyAlignment="1">
      <alignment horizontal="right" vertical="center" wrapText="1"/>
    </xf>
    <xf numFmtId="0" fontId="5" fillId="3" borderId="13" xfId="1" applyFont="1" applyFill="1" applyBorder="1" applyAlignment="1">
      <alignment horizontal="right" vertical="center" wrapText="1"/>
    </xf>
    <xf numFmtId="0" fontId="10" fillId="0" borderId="24" xfId="0" applyFont="1" applyFill="1" applyBorder="1" applyAlignment="1">
      <alignment vertical="center" wrapText="1"/>
    </xf>
    <xf numFmtId="0" fontId="10" fillId="0" borderId="34" xfId="0" applyFont="1" applyFill="1" applyBorder="1" applyAlignment="1">
      <alignment vertical="center" wrapText="1"/>
    </xf>
    <xf numFmtId="0" fontId="10" fillId="0" borderId="4" xfId="0" applyFont="1" applyFill="1" applyBorder="1" applyAlignment="1">
      <alignment vertical="center"/>
    </xf>
    <xf numFmtId="0" fontId="10" fillId="0" borderId="6" xfId="0" applyFont="1" applyBorder="1" applyAlignment="1">
      <alignment vertical="center"/>
    </xf>
    <xf numFmtId="4" fontId="10" fillId="0" borderId="35" xfId="0" applyNumberFormat="1" applyFont="1" applyBorder="1" applyAlignment="1">
      <alignment horizontal="right" vertical="center"/>
    </xf>
    <xf numFmtId="0" fontId="10" fillId="0" borderId="4" xfId="0" applyFont="1" applyBorder="1" applyAlignment="1">
      <alignment vertical="center"/>
    </xf>
    <xf numFmtId="4" fontId="10" fillId="0" borderId="0" xfId="0" applyNumberFormat="1" applyFont="1" applyBorder="1" applyAlignment="1">
      <alignment horizontal="right" vertical="center"/>
    </xf>
    <xf numFmtId="0" fontId="10" fillId="0" borderId="7" xfId="0" applyFont="1" applyBorder="1" applyAlignment="1">
      <alignment vertical="center"/>
    </xf>
    <xf numFmtId="4" fontId="15" fillId="0" borderId="40" xfId="0" applyNumberFormat="1" applyFont="1" applyBorder="1"/>
    <xf numFmtId="4" fontId="15" fillId="0" borderId="25" xfId="0" applyNumberFormat="1" applyFont="1" applyBorder="1"/>
    <xf numFmtId="0" fontId="10" fillId="0" borderId="30" xfId="0" applyFont="1" applyFill="1" applyBorder="1" applyAlignment="1">
      <alignment vertical="center" wrapText="1"/>
    </xf>
    <xf numFmtId="0" fontId="11" fillId="0" borderId="23" xfId="0" applyFont="1" applyFill="1" applyBorder="1" applyAlignment="1">
      <alignment vertical="center" wrapText="1"/>
    </xf>
    <xf numFmtId="0" fontId="10" fillId="0" borderId="4" xfId="0" applyFont="1" applyFill="1" applyBorder="1" applyAlignment="1">
      <alignment vertical="center" wrapText="1"/>
    </xf>
    <xf numFmtId="0" fontId="10" fillId="0" borderId="0" xfId="0" applyFont="1" applyFill="1" applyBorder="1" applyAlignment="1">
      <alignment horizontal="center" vertical="center" wrapText="1"/>
    </xf>
    <xf numFmtId="0" fontId="10" fillId="0" borderId="15" xfId="0" applyFont="1" applyFill="1" applyBorder="1" applyAlignment="1">
      <alignment vertical="center" wrapText="1"/>
    </xf>
    <xf numFmtId="0" fontId="11" fillId="0" borderId="25" xfId="0" applyFont="1" applyFill="1" applyBorder="1" applyAlignment="1">
      <alignment vertical="top" wrapText="1"/>
    </xf>
    <xf numFmtId="0" fontId="11" fillId="0" borderId="25" xfId="0" applyFont="1" applyFill="1" applyBorder="1" applyAlignment="1">
      <alignment vertical="center" wrapText="1"/>
    </xf>
    <xf numFmtId="0" fontId="10" fillId="0" borderId="25" xfId="0" applyFont="1" applyFill="1" applyBorder="1" applyAlignment="1">
      <alignment horizontal="center" wrapText="1"/>
    </xf>
    <xf numFmtId="0" fontId="11" fillId="0" borderId="40" xfId="0" applyFont="1" applyFill="1" applyBorder="1" applyAlignment="1">
      <alignment vertical="top" wrapText="1"/>
    </xf>
    <xf numFmtId="0" fontId="11" fillId="0" borderId="40" xfId="0" applyFont="1" applyFill="1" applyBorder="1" applyAlignment="1">
      <alignment vertical="center" wrapText="1"/>
    </xf>
    <xf numFmtId="0" fontId="10" fillId="0" borderId="40" xfId="0" applyFont="1" applyFill="1" applyBorder="1" applyAlignment="1">
      <alignment horizontal="center" wrapText="1"/>
    </xf>
    <xf numFmtId="0" fontId="11" fillId="0" borderId="0" xfId="0" applyFont="1" applyFill="1" applyBorder="1" applyAlignment="1">
      <alignment vertical="top" wrapText="1"/>
    </xf>
    <xf numFmtId="0" fontId="10" fillId="0" borderId="36" xfId="0" applyFont="1" applyFill="1" applyBorder="1" applyAlignment="1">
      <alignment vertical="center"/>
    </xf>
    <xf numFmtId="0" fontId="10" fillId="0" borderId="37" xfId="0" applyFont="1" applyBorder="1" applyAlignment="1">
      <alignment vertical="center"/>
    </xf>
    <xf numFmtId="0" fontId="10" fillId="0" borderId="12" xfId="0" applyFont="1" applyBorder="1" applyAlignment="1">
      <alignment vertical="center"/>
    </xf>
    <xf numFmtId="0" fontId="10" fillId="0" borderId="13" xfId="0" applyFont="1" applyBorder="1" applyAlignment="1">
      <alignment vertical="center"/>
    </xf>
    <xf numFmtId="0" fontId="10" fillId="0" borderId="28" xfId="0" applyFont="1" applyBorder="1" applyAlignment="1">
      <alignment vertical="center"/>
    </xf>
    <xf numFmtId="0" fontId="10" fillId="0" borderId="26" xfId="0" applyFont="1" applyBorder="1" applyAlignment="1">
      <alignment vertical="center"/>
    </xf>
    <xf numFmtId="0" fontId="11" fillId="0" borderId="8" xfId="0" applyFont="1" applyBorder="1" applyAlignment="1">
      <alignment vertical="center"/>
    </xf>
    <xf numFmtId="0" fontId="10" fillId="0" borderId="18" xfId="0" applyFont="1" applyFill="1" applyBorder="1" applyAlignment="1">
      <alignment vertical="center" wrapText="1"/>
    </xf>
    <xf numFmtId="0" fontId="10" fillId="0" borderId="24" xfId="0" applyFont="1" applyBorder="1" applyAlignment="1">
      <alignment vertical="center"/>
    </xf>
    <xf numFmtId="0" fontId="10" fillId="0" borderId="28" xfId="0" applyFont="1" applyFill="1" applyBorder="1" applyAlignment="1">
      <alignment vertical="center" wrapText="1"/>
    </xf>
    <xf numFmtId="0" fontId="10" fillId="0" borderId="39" xfId="0" applyFont="1" applyBorder="1" applyAlignment="1">
      <alignment vertical="center"/>
    </xf>
    <xf numFmtId="0" fontId="10" fillId="0" borderId="14" xfId="0" applyFont="1" applyBorder="1" applyAlignment="1">
      <alignment vertical="center"/>
    </xf>
    <xf numFmtId="4" fontId="10" fillId="0" borderId="0" xfId="0" applyNumberFormat="1" applyFont="1" applyBorder="1"/>
    <xf numFmtId="4" fontId="10" fillId="0" borderId="40" xfId="0" applyNumberFormat="1" applyFont="1" applyBorder="1"/>
    <xf numFmtId="0" fontId="6" fillId="0" borderId="0" xfId="0" applyFont="1" applyBorder="1" applyAlignment="1">
      <alignment horizontal="justify" vertical="center"/>
    </xf>
    <xf numFmtId="0" fontId="6" fillId="0" borderId="0" xfId="0" applyFont="1" applyBorder="1" applyAlignment="1"/>
    <xf numFmtId="0" fontId="10" fillId="0" borderId="0" xfId="0" applyFont="1" applyBorder="1"/>
    <xf numFmtId="0" fontId="10" fillId="0" borderId="0" xfId="0" applyFont="1"/>
    <xf numFmtId="0" fontId="10" fillId="0" borderId="0" xfId="0" applyFont="1" applyAlignment="1">
      <alignment vertical="center"/>
    </xf>
    <xf numFmtId="0" fontId="10" fillId="0" borderId="38" xfId="0" applyFont="1" applyBorder="1" applyAlignment="1">
      <alignment vertical="center"/>
    </xf>
    <xf numFmtId="0" fontId="10" fillId="0" borderId="34" xfId="0" applyFont="1" applyBorder="1" applyAlignment="1">
      <alignment vertical="center"/>
    </xf>
    <xf numFmtId="49" fontId="10" fillId="0" borderId="0" xfId="0" applyNumberFormat="1" applyFont="1" applyFill="1" applyAlignment="1">
      <alignment vertical="center"/>
    </xf>
    <xf numFmtId="0" fontId="10" fillId="0" borderId="0" xfId="0" applyFont="1" applyFill="1" applyAlignment="1">
      <alignment vertical="center"/>
    </xf>
    <xf numFmtId="0" fontId="10" fillId="0" borderId="31" xfId="0" applyFont="1" applyBorder="1" applyAlignment="1">
      <alignment vertical="center"/>
    </xf>
    <xf numFmtId="49" fontId="10" fillId="0" borderId="24" xfId="0" applyNumberFormat="1" applyFont="1" applyFill="1" applyBorder="1" applyAlignment="1">
      <alignment vertical="center"/>
    </xf>
    <xf numFmtId="0" fontId="10" fillId="0" borderId="24" xfId="0" applyFont="1" applyFill="1" applyBorder="1" applyAlignment="1">
      <alignment vertical="center"/>
    </xf>
    <xf numFmtId="49" fontId="10" fillId="2" borderId="33" xfId="0" applyNumberFormat="1" applyFont="1" applyFill="1" applyBorder="1" applyAlignment="1">
      <alignment vertical="center"/>
    </xf>
    <xf numFmtId="0" fontId="20" fillId="2" borderId="33" xfId="0" applyFont="1" applyFill="1" applyBorder="1" applyAlignment="1">
      <alignment horizontal="left" vertical="center"/>
    </xf>
    <xf numFmtId="0" fontId="10" fillId="2" borderId="33" xfId="0" applyFont="1" applyFill="1" applyBorder="1" applyAlignment="1">
      <alignment vertical="center"/>
    </xf>
    <xf numFmtId="49" fontId="10" fillId="0" borderId="33" xfId="0" applyNumberFormat="1" applyFont="1" applyFill="1" applyBorder="1" applyAlignment="1">
      <alignment vertical="center"/>
    </xf>
    <xf numFmtId="0" fontId="20" fillId="0" borderId="33" xfId="0" applyFont="1" applyFill="1" applyBorder="1" applyAlignment="1">
      <alignment horizontal="left" vertical="center"/>
    </xf>
    <xf numFmtId="0" fontId="10" fillId="0" borderId="33" xfId="0" applyFont="1" applyFill="1" applyBorder="1" applyAlignment="1">
      <alignment vertical="center"/>
    </xf>
    <xf numFmtId="165" fontId="10" fillId="0" borderId="0" xfId="0" applyNumberFormat="1" applyFont="1" applyBorder="1"/>
    <xf numFmtId="165" fontId="10" fillId="0" borderId="40" xfId="0" applyNumberFormat="1" applyFont="1" applyBorder="1"/>
    <xf numFmtId="165" fontId="11" fillId="0" borderId="7" xfId="0" applyNumberFormat="1" applyFont="1" applyBorder="1" applyAlignment="1">
      <alignment horizontal="right" vertical="center"/>
    </xf>
    <xf numFmtId="165" fontId="10" fillId="0" borderId="0" xfId="0" applyNumberFormat="1" applyFont="1" applyFill="1" applyAlignment="1">
      <alignment vertical="center"/>
    </xf>
    <xf numFmtId="165" fontId="10" fillId="0" borderId="20" xfId="0" applyNumberFormat="1" applyFont="1" applyBorder="1" applyAlignment="1">
      <alignment horizontal="right" vertical="center"/>
    </xf>
    <xf numFmtId="165" fontId="10" fillId="0" borderId="14" xfId="0" applyNumberFormat="1" applyFont="1" applyBorder="1" applyAlignment="1">
      <alignment horizontal="right" vertical="center"/>
    </xf>
    <xf numFmtId="165" fontId="10" fillId="0" borderId="27" xfId="0" applyNumberFormat="1" applyFont="1" applyBorder="1" applyAlignment="1">
      <alignment horizontal="right" vertical="center"/>
    </xf>
    <xf numFmtId="165" fontId="11" fillId="0" borderId="33" xfId="0" applyNumberFormat="1" applyFont="1" applyFill="1" applyBorder="1" applyAlignment="1">
      <alignment vertical="center" wrapText="1"/>
    </xf>
    <xf numFmtId="165" fontId="10" fillId="0" borderId="24" xfId="0" applyNumberFormat="1" applyFont="1" applyFill="1" applyBorder="1" applyAlignment="1">
      <alignment vertical="center"/>
    </xf>
    <xf numFmtId="165" fontId="10" fillId="0" borderId="33" xfId="0" applyNumberFormat="1" applyFont="1" applyFill="1" applyBorder="1" applyAlignment="1">
      <alignment vertical="center"/>
    </xf>
    <xf numFmtId="165" fontId="10" fillId="0" borderId="0" xfId="0" applyNumberFormat="1" applyFont="1"/>
    <xf numFmtId="165" fontId="6" fillId="0" borderId="0" xfId="0" applyNumberFormat="1" applyFont="1" applyBorder="1" applyAlignment="1">
      <alignment horizontal="center"/>
    </xf>
    <xf numFmtId="165" fontId="18" fillId="0" borderId="2" xfId="1" applyNumberFormat="1" applyFont="1" applyFill="1" applyBorder="1" applyAlignment="1">
      <alignment horizontal="center" vertical="center"/>
    </xf>
    <xf numFmtId="165" fontId="18" fillId="0" borderId="3" xfId="1" applyNumberFormat="1" applyFont="1" applyFill="1" applyBorder="1" applyAlignment="1">
      <alignment horizontal="center" vertical="center"/>
    </xf>
    <xf numFmtId="165" fontId="7" fillId="0" borderId="35" xfId="1" applyNumberFormat="1" applyFont="1" applyFill="1" applyBorder="1" applyAlignment="1">
      <alignment horizontal="center" vertical="center"/>
    </xf>
    <xf numFmtId="165" fontId="4" fillId="0" borderId="5" xfId="1" applyNumberFormat="1" applyFont="1" applyFill="1" applyBorder="1" applyAlignment="1">
      <alignment vertical="center"/>
    </xf>
    <xf numFmtId="165" fontId="6" fillId="0" borderId="16" xfId="1" applyNumberFormat="1" applyFont="1" applyFill="1" applyBorder="1" applyAlignment="1">
      <alignment vertical="center"/>
    </xf>
    <xf numFmtId="165" fontId="4" fillId="0" borderId="8" xfId="1" applyNumberFormat="1" applyFont="1" applyFill="1" applyBorder="1" applyAlignment="1">
      <alignment vertical="center"/>
    </xf>
    <xf numFmtId="165" fontId="1" fillId="0" borderId="5" xfId="0" applyNumberFormat="1" applyFont="1" applyFill="1" applyBorder="1" applyAlignment="1"/>
    <xf numFmtId="165" fontId="1" fillId="0" borderId="5" xfId="0" applyNumberFormat="1" applyFont="1" applyFill="1" applyBorder="1"/>
    <xf numFmtId="165" fontId="1" fillId="0" borderId="6" xfId="0" applyNumberFormat="1" applyFont="1" applyFill="1" applyBorder="1"/>
    <xf numFmtId="165" fontId="16" fillId="0" borderId="31" xfId="0" applyNumberFormat="1" applyFont="1" applyFill="1" applyBorder="1" applyAlignment="1">
      <alignment horizontal="center"/>
    </xf>
    <xf numFmtId="165" fontId="1" fillId="0" borderId="30" xfId="0" applyNumberFormat="1" applyFont="1" applyFill="1" applyBorder="1" applyAlignment="1"/>
    <xf numFmtId="165" fontId="1" fillId="0" borderId="30" xfId="0" applyNumberFormat="1" applyFont="1" applyFill="1" applyBorder="1"/>
    <xf numFmtId="165" fontId="1" fillId="0" borderId="0" xfId="0" applyNumberFormat="1" applyFont="1" applyFill="1" applyBorder="1"/>
    <xf numFmtId="165" fontId="1" fillId="0" borderId="0" xfId="0" applyNumberFormat="1" applyFont="1" applyFill="1" applyBorder="1" applyAlignment="1"/>
    <xf numFmtId="165" fontId="1" fillId="0" borderId="32" xfId="0" applyNumberFormat="1" applyFont="1" applyFill="1" applyBorder="1" applyAlignment="1"/>
    <xf numFmtId="165" fontId="1" fillId="0" borderId="32" xfId="0" applyNumberFormat="1" applyFont="1" applyFill="1" applyBorder="1"/>
    <xf numFmtId="165" fontId="7" fillId="0" borderId="10" xfId="1" applyNumberFormat="1" applyFont="1" applyFill="1" applyBorder="1" applyAlignment="1">
      <alignment vertical="center"/>
    </xf>
    <xf numFmtId="165" fontId="7" fillId="0" borderId="11" xfId="1" applyNumberFormat="1" applyFont="1" applyFill="1" applyBorder="1" applyAlignment="1">
      <alignment vertical="center"/>
    </xf>
    <xf numFmtId="165" fontId="1" fillId="0" borderId="19" xfId="1" applyNumberFormat="1" applyFont="1" applyFill="1" applyBorder="1" applyAlignment="1"/>
    <xf numFmtId="165" fontId="1" fillId="0" borderId="19" xfId="1" applyNumberFormat="1" applyFont="1" applyBorder="1" applyAlignment="1" applyProtection="1">
      <alignment horizontal="right" wrapText="1"/>
    </xf>
    <xf numFmtId="165" fontId="1" fillId="0" borderId="5" xfId="1" applyNumberFormat="1" applyFont="1" applyFill="1" applyBorder="1" applyAlignment="1"/>
    <xf numFmtId="165" fontId="1" fillId="0" borderId="21" xfId="1" applyNumberFormat="1" applyFont="1" applyBorder="1" applyAlignment="1" applyProtection="1">
      <alignment horizontal="right" wrapText="1"/>
    </xf>
    <xf numFmtId="165" fontId="13" fillId="0" borderId="8" xfId="0" applyNumberFormat="1" applyFont="1" applyBorder="1" applyAlignment="1">
      <alignment horizontal="right"/>
    </xf>
    <xf numFmtId="165" fontId="13" fillId="0" borderId="5" xfId="0" applyNumberFormat="1" applyFont="1" applyBorder="1" applyAlignment="1">
      <alignment horizontal="center" wrapText="1"/>
    </xf>
    <xf numFmtId="165" fontId="13" fillId="0" borderId="6" xfId="0" applyNumberFormat="1" applyFont="1" applyBorder="1" applyAlignment="1">
      <alignment horizontal="right"/>
    </xf>
    <xf numFmtId="165" fontId="1" fillId="0" borderId="8" xfId="0" applyNumberFormat="1" applyFont="1" applyFill="1" applyBorder="1" applyAlignment="1"/>
    <xf numFmtId="165" fontId="1" fillId="0" borderId="8" xfId="0" applyNumberFormat="1" applyFont="1" applyFill="1" applyBorder="1"/>
    <xf numFmtId="165" fontId="7" fillId="0" borderId="9" xfId="0" applyNumberFormat="1" applyFont="1" applyFill="1" applyBorder="1"/>
    <xf numFmtId="165" fontId="7" fillId="0" borderId="0" xfId="0" applyNumberFormat="1" applyFont="1" applyFill="1" applyBorder="1"/>
    <xf numFmtId="165" fontId="15" fillId="0" borderId="0" xfId="0" applyNumberFormat="1" applyFont="1" applyBorder="1"/>
    <xf numFmtId="165" fontId="7" fillId="0" borderId="13" xfId="1" applyNumberFormat="1" applyFont="1" applyFill="1" applyBorder="1" applyAlignment="1">
      <alignment vertical="center"/>
    </xf>
    <xf numFmtId="165" fontId="7" fillId="0" borderId="14" xfId="1" applyNumberFormat="1" applyFont="1" applyFill="1" applyBorder="1" applyAlignment="1">
      <alignment vertical="center"/>
    </xf>
    <xf numFmtId="165" fontId="1" fillId="0" borderId="19" xfId="1" applyNumberFormat="1" applyFont="1" applyFill="1" applyBorder="1" applyAlignment="1">
      <alignment vertical="center"/>
    </xf>
    <xf numFmtId="165" fontId="15" fillId="0" borderId="25" xfId="0" applyNumberFormat="1" applyFont="1" applyBorder="1"/>
    <xf numFmtId="165" fontId="16" fillId="0" borderId="0" xfId="0" applyNumberFormat="1" applyFont="1" applyFill="1" applyBorder="1" applyAlignment="1">
      <alignment horizontal="center"/>
    </xf>
    <xf numFmtId="165" fontId="15" fillId="0" borderId="24" xfId="0" applyNumberFormat="1" applyFont="1" applyBorder="1"/>
    <xf numFmtId="165" fontId="15" fillId="0" borderId="34" xfId="0" applyNumberFormat="1" applyFont="1" applyBorder="1" applyAlignment="1">
      <alignment vertical="top" wrapText="1"/>
    </xf>
    <xf numFmtId="165" fontId="14" fillId="0" borderId="10" xfId="1" applyNumberFormat="1" applyFont="1" applyFill="1" applyBorder="1" applyAlignment="1">
      <alignment vertical="center"/>
    </xf>
    <xf numFmtId="165" fontId="14" fillId="0" borderId="11" xfId="1" applyNumberFormat="1" applyFont="1" applyFill="1" applyBorder="1" applyAlignment="1">
      <alignment vertical="center"/>
    </xf>
    <xf numFmtId="165" fontId="15" fillId="0" borderId="5" xfId="1" applyNumberFormat="1" applyFont="1" applyFill="1" applyBorder="1" applyAlignment="1">
      <alignment vertical="center"/>
    </xf>
    <xf numFmtId="165" fontId="15" fillId="0" borderId="26" xfId="1" applyNumberFormat="1" applyFont="1" applyFill="1" applyBorder="1" applyAlignment="1">
      <alignment vertical="center"/>
    </xf>
    <xf numFmtId="165" fontId="14" fillId="0" borderId="27" xfId="1" applyNumberFormat="1" applyFont="1" applyFill="1" applyBorder="1" applyAlignment="1">
      <alignment vertical="center"/>
    </xf>
    <xf numFmtId="165" fontId="15" fillId="0" borderId="33" xfId="0" applyNumberFormat="1" applyFont="1" applyBorder="1"/>
    <xf numFmtId="165" fontId="15" fillId="0" borderId="8" xfId="0" applyNumberFormat="1" applyFont="1" applyFill="1" applyBorder="1" applyAlignment="1"/>
    <xf numFmtId="165" fontId="15" fillId="0" borderId="8" xfId="0" applyNumberFormat="1" applyFont="1" applyFill="1" applyBorder="1"/>
    <xf numFmtId="165" fontId="14" fillId="0" borderId="9" xfId="0" applyNumberFormat="1" applyFont="1" applyFill="1" applyBorder="1"/>
    <xf numFmtId="165" fontId="15" fillId="0" borderId="40" xfId="0" applyNumberFormat="1" applyFont="1" applyBorder="1"/>
    <xf numFmtId="165" fontId="15" fillId="0" borderId="35" xfId="0" applyNumberFormat="1" applyFont="1" applyBorder="1" applyAlignment="1">
      <alignment vertical="center"/>
    </xf>
    <xf numFmtId="165" fontId="10" fillId="0" borderId="4" xfId="0" applyNumberFormat="1" applyFont="1" applyBorder="1" applyAlignment="1">
      <alignment horizontal="right" vertical="center"/>
    </xf>
    <xf numFmtId="165" fontId="15" fillId="0" borderId="0" xfId="0" applyNumberFormat="1" applyFont="1" applyBorder="1" applyAlignment="1">
      <alignment vertical="center"/>
    </xf>
    <xf numFmtId="165" fontId="11" fillId="0" borderId="9" xfId="0" applyNumberFormat="1" applyFont="1" applyBorder="1" applyAlignment="1">
      <alignment vertical="center"/>
    </xf>
    <xf numFmtId="165" fontId="15" fillId="0" borderId="5" xfId="0" applyNumberFormat="1" applyFont="1" applyBorder="1"/>
    <xf numFmtId="165" fontId="15" fillId="0" borderId="6" xfId="0" applyNumberFormat="1" applyFont="1" applyBorder="1"/>
    <xf numFmtId="165" fontId="5" fillId="0" borderId="2" xfId="1" applyNumberFormat="1" applyFont="1" applyFill="1" applyBorder="1" applyAlignment="1">
      <alignment horizontal="center" vertical="center"/>
    </xf>
    <xf numFmtId="165" fontId="5" fillId="0" borderId="2" xfId="1" applyNumberFormat="1" applyFont="1" applyFill="1" applyBorder="1" applyAlignment="1">
      <alignment horizontal="center" vertical="center" wrapText="1"/>
    </xf>
    <xf numFmtId="165" fontId="2" fillId="0" borderId="5" xfId="1" applyNumberFormat="1" applyFont="1" applyFill="1" applyBorder="1" applyAlignment="1">
      <alignment vertical="center"/>
    </xf>
    <xf numFmtId="165" fontId="4" fillId="0" borderId="13" xfId="1" applyNumberFormat="1" applyFont="1" applyFill="1" applyBorder="1" applyAlignment="1">
      <alignment vertical="center"/>
    </xf>
    <xf numFmtId="165" fontId="4" fillId="0" borderId="19" xfId="1" applyNumberFormat="1" applyFont="1" applyFill="1" applyBorder="1" applyAlignment="1">
      <alignment vertical="center"/>
    </xf>
    <xf numFmtId="165" fontId="3" fillId="0" borderId="13" xfId="1" applyNumberFormat="1" applyFont="1" applyFill="1" applyBorder="1" applyAlignment="1"/>
    <xf numFmtId="165" fontId="3" fillId="0" borderId="13" xfId="1" applyNumberFormat="1" applyFont="1" applyFill="1" applyBorder="1" applyAlignment="1">
      <alignment vertical="center"/>
    </xf>
    <xf numFmtId="165" fontId="5" fillId="0" borderId="13" xfId="1" applyNumberFormat="1" applyFont="1" applyFill="1" applyBorder="1" applyAlignment="1">
      <alignment vertical="center"/>
    </xf>
    <xf numFmtId="165" fontId="3" fillId="0" borderId="19" xfId="1" applyNumberFormat="1" applyFont="1" applyFill="1" applyBorder="1" applyAlignment="1">
      <alignment horizontal="right" vertical="center"/>
    </xf>
    <xf numFmtId="165" fontId="6" fillId="0" borderId="13" xfId="1" applyNumberFormat="1" applyFont="1" applyFill="1" applyBorder="1" applyAlignment="1">
      <alignment vertical="center"/>
    </xf>
    <xf numFmtId="165" fontId="5" fillId="0" borderId="13" xfId="1" applyNumberFormat="1" applyFont="1" applyFill="1" applyBorder="1" applyAlignment="1"/>
    <xf numFmtId="165" fontId="10" fillId="0" borderId="13" xfId="0" applyNumberFormat="1" applyFont="1" applyFill="1" applyBorder="1" applyAlignment="1">
      <alignment wrapText="1"/>
    </xf>
    <xf numFmtId="165" fontId="6" fillId="0" borderId="13" xfId="1" applyNumberFormat="1" applyFont="1" applyFill="1" applyBorder="1" applyAlignment="1"/>
    <xf numFmtId="165" fontId="0" fillId="0" borderId="0" xfId="0" applyNumberFormat="1"/>
    <xf numFmtId="165" fontId="10" fillId="0" borderId="25" xfId="0" applyNumberFormat="1" applyFont="1" applyFill="1" applyBorder="1" applyAlignment="1">
      <alignment wrapText="1"/>
    </xf>
    <xf numFmtId="165" fontId="11" fillId="0" borderId="25" xfId="0" applyNumberFormat="1" applyFont="1" applyFill="1" applyBorder="1" applyAlignment="1">
      <alignment wrapText="1"/>
    </xf>
    <xf numFmtId="165" fontId="10" fillId="0" borderId="0" xfId="0" applyNumberFormat="1" applyFont="1" applyFill="1" applyBorder="1" applyAlignment="1">
      <alignment wrapText="1"/>
    </xf>
    <xf numFmtId="165" fontId="11" fillId="0" borderId="0" xfId="0" applyNumberFormat="1" applyFont="1" applyFill="1" applyBorder="1" applyAlignment="1">
      <alignment wrapText="1"/>
    </xf>
    <xf numFmtId="165" fontId="10" fillId="0" borderId="40" xfId="0" applyNumberFormat="1" applyFont="1" applyFill="1" applyBorder="1" applyAlignment="1">
      <alignment wrapText="1"/>
    </xf>
    <xf numFmtId="165" fontId="11" fillId="0" borderId="40" xfId="0" applyNumberFormat="1" applyFont="1" applyFill="1" applyBorder="1" applyAlignment="1">
      <alignment wrapText="1"/>
    </xf>
    <xf numFmtId="165" fontId="10" fillId="0" borderId="0" xfId="0" applyNumberFormat="1" applyFont="1" applyFill="1" applyBorder="1" applyAlignment="1">
      <alignment vertical="center" wrapText="1"/>
    </xf>
    <xf numFmtId="165" fontId="10" fillId="0" borderId="4" xfId="0" applyNumberFormat="1" applyFont="1" applyFill="1" applyBorder="1" applyAlignment="1">
      <alignment horizontal="right" vertical="center" wrapText="1"/>
    </xf>
    <xf numFmtId="165" fontId="10" fillId="0" borderId="24" xfId="0" applyNumberFormat="1" applyFont="1" applyFill="1" applyBorder="1" applyAlignment="1">
      <alignment vertical="center" wrapText="1"/>
    </xf>
    <xf numFmtId="165" fontId="10" fillId="0" borderId="12" xfId="0" applyNumberFormat="1" applyFont="1" applyFill="1" applyBorder="1" applyAlignment="1">
      <alignment horizontal="right" vertical="center" wrapText="1"/>
    </xf>
    <xf numFmtId="165" fontId="10" fillId="0" borderId="13" xfId="0" applyNumberFormat="1" applyFont="1" applyFill="1" applyBorder="1" applyAlignment="1">
      <alignment vertical="center" wrapText="1"/>
    </xf>
    <xf numFmtId="165" fontId="10" fillId="0" borderId="34" xfId="0" applyNumberFormat="1" applyFont="1" applyFill="1" applyBorder="1" applyAlignment="1">
      <alignment vertical="center" wrapText="1"/>
    </xf>
    <xf numFmtId="165" fontId="10" fillId="0" borderId="28" xfId="0" applyNumberFormat="1" applyFont="1" applyFill="1" applyBorder="1" applyAlignment="1">
      <alignment horizontal="right" vertical="center" wrapText="1"/>
    </xf>
    <xf numFmtId="165" fontId="10" fillId="0" borderId="26" xfId="0" applyNumberFormat="1" applyFont="1" applyFill="1" applyBorder="1" applyAlignment="1">
      <alignment vertical="center" wrapText="1"/>
    </xf>
    <xf numFmtId="165" fontId="11" fillId="0" borderId="7" xfId="0" applyNumberFormat="1" applyFont="1" applyFill="1" applyBorder="1" applyAlignment="1">
      <alignment vertical="center" wrapText="1"/>
    </xf>
    <xf numFmtId="165" fontId="11" fillId="2" borderId="33" xfId="0" applyNumberFormat="1" applyFont="1" applyFill="1" applyBorder="1" applyAlignment="1">
      <alignment vertical="center"/>
    </xf>
    <xf numFmtId="0" fontId="11" fillId="2" borderId="33" xfId="0" applyFont="1" applyFill="1" applyBorder="1" applyAlignment="1">
      <alignment vertical="center"/>
    </xf>
    <xf numFmtId="0" fontId="19" fillId="0" borderId="40" xfId="0" applyFont="1" applyBorder="1" applyAlignment="1">
      <alignment horizontal="center"/>
    </xf>
    <xf numFmtId="0" fontId="5" fillId="0" borderId="6" xfId="1" applyFont="1" applyFill="1" applyBorder="1" applyAlignment="1">
      <alignment vertical="top"/>
    </xf>
    <xf numFmtId="0" fontId="6" fillId="0" borderId="19" xfId="1" applyFont="1" applyFill="1" applyBorder="1" applyAlignment="1">
      <alignment horizontal="justify" vertical="center" wrapText="1"/>
    </xf>
    <xf numFmtId="0" fontId="6" fillId="0" borderId="5" xfId="1" applyFont="1" applyFill="1" applyBorder="1" applyAlignment="1">
      <alignment horizontal="justify" vertical="center" wrapText="1"/>
    </xf>
    <xf numFmtId="0" fontId="3" fillId="0" borderId="5" xfId="1" applyFont="1" applyFill="1" applyBorder="1" applyAlignment="1">
      <alignment horizontal="center"/>
    </xf>
    <xf numFmtId="165" fontId="3" fillId="0" borderId="5" xfId="1" applyNumberFormat="1" applyFont="1" applyFill="1" applyBorder="1" applyAlignment="1">
      <alignment horizontal="right" vertical="center"/>
    </xf>
    <xf numFmtId="0" fontId="5" fillId="0" borderId="5" xfId="1" applyFont="1" applyFill="1" applyBorder="1" applyAlignment="1">
      <alignment horizontal="justify" vertical="center" wrapText="1"/>
    </xf>
    <xf numFmtId="0" fontId="24" fillId="0" borderId="5" xfId="0" applyFont="1" applyBorder="1" applyAlignment="1">
      <alignment horizontal="left"/>
    </xf>
    <xf numFmtId="165" fontId="6" fillId="0" borderId="5" xfId="1" applyNumberFormat="1" applyFont="1" applyFill="1" applyBorder="1" applyAlignment="1">
      <alignment horizontal="right" vertical="center"/>
    </xf>
    <xf numFmtId="165" fontId="6" fillId="0" borderId="5" xfId="1" applyNumberFormat="1" applyFont="1" applyFill="1" applyBorder="1" applyAlignment="1">
      <alignment vertical="center"/>
    </xf>
    <xf numFmtId="0" fontId="4" fillId="0" borderId="21" xfId="1" applyFont="1" applyFill="1" applyBorder="1" applyAlignment="1">
      <alignment vertical="top"/>
    </xf>
    <xf numFmtId="0" fontId="4" fillId="0" borderId="13" xfId="1" applyFont="1" applyFill="1" applyBorder="1" applyAlignment="1">
      <alignment vertical="top"/>
    </xf>
    <xf numFmtId="0" fontId="4" fillId="0" borderId="14" xfId="1" applyFont="1" applyFill="1" applyBorder="1" applyAlignment="1">
      <alignment vertical="top"/>
    </xf>
    <xf numFmtId="0" fontId="5" fillId="0" borderId="5" xfId="1" applyFont="1" applyFill="1" applyBorder="1" applyAlignment="1">
      <alignment horizontal="left" vertical="top"/>
    </xf>
    <xf numFmtId="0" fontId="5" fillId="0" borderId="5" xfId="1" applyFont="1" applyFill="1" applyBorder="1" applyAlignment="1">
      <alignment horizontal="left" vertical="top"/>
    </xf>
    <xf numFmtId="0" fontId="5" fillId="0" borderId="19" xfId="1" applyFont="1" applyFill="1" applyBorder="1" applyAlignment="1">
      <alignment horizontal="left" vertical="top"/>
    </xf>
    <xf numFmtId="2" fontId="16" fillId="2" borderId="0" xfId="0" applyNumberFormat="1" applyFont="1" applyFill="1" applyBorder="1" applyAlignment="1">
      <alignment horizontal="left"/>
    </xf>
    <xf numFmtId="0" fontId="4" fillId="2" borderId="8" xfId="1" applyFont="1" applyFill="1" applyBorder="1" applyAlignment="1">
      <alignment vertical="top"/>
    </xf>
    <xf numFmtId="0" fontId="4" fillId="2" borderId="8" xfId="1" applyFont="1" applyFill="1" applyBorder="1" applyAlignment="1">
      <alignment vertical="center"/>
    </xf>
    <xf numFmtId="0" fontId="4" fillId="2" borderId="8" xfId="1" applyFont="1" applyFill="1" applyBorder="1" applyAlignment="1">
      <alignment horizontal="center" vertical="center"/>
    </xf>
    <xf numFmtId="165" fontId="4" fillId="2" borderId="8" xfId="1" applyNumberFormat="1" applyFont="1" applyFill="1" applyBorder="1" applyAlignment="1">
      <alignment vertical="center"/>
    </xf>
    <xf numFmtId="2" fontId="7" fillId="0" borderId="8" xfId="0" applyNumberFormat="1" applyFont="1" applyFill="1" applyBorder="1" applyAlignment="1">
      <alignment horizontal="left"/>
    </xf>
    <xf numFmtId="0" fontId="5" fillId="0" borderId="9" xfId="1" applyFont="1" applyFill="1" applyBorder="1" applyAlignment="1">
      <alignment horizontal="left" vertical="center" shrinkToFit="1"/>
    </xf>
    <xf numFmtId="0" fontId="0" fillId="0" borderId="7" xfId="0" applyBorder="1" applyAlignment="1">
      <alignment vertical="center" shrinkToFit="1"/>
    </xf>
    <xf numFmtId="2" fontId="10" fillId="0" borderId="6" xfId="0" applyNumberFormat="1" applyFont="1" applyBorder="1" applyAlignment="1">
      <alignment vertical="center"/>
    </xf>
    <xf numFmtId="0" fontId="11" fillId="0" borderId="9" xfId="0" applyFont="1" applyBorder="1" applyAlignment="1">
      <alignment horizontal="left" vertical="center"/>
    </xf>
    <xf numFmtId="0" fontId="3" fillId="0" borderId="12" xfId="1" applyFont="1" applyFill="1" applyBorder="1" applyAlignment="1">
      <alignment horizontal="center"/>
    </xf>
    <xf numFmtId="0" fontId="4" fillId="3" borderId="13" xfId="1" applyFont="1" applyFill="1" applyBorder="1" applyAlignment="1">
      <alignment wrapText="1"/>
    </xf>
    <xf numFmtId="0" fontId="4" fillId="0" borderId="13" xfId="1" applyFont="1" applyFill="1" applyBorder="1" applyAlignment="1">
      <alignment horizontal="center"/>
    </xf>
    <xf numFmtId="165" fontId="4" fillId="0" borderId="13" xfId="1" applyNumberFormat="1" applyFont="1" applyFill="1" applyBorder="1" applyAlignment="1"/>
    <xf numFmtId="0" fontId="0" fillId="0" borderId="0" xfId="0" applyAlignment="1"/>
    <xf numFmtId="0" fontId="4" fillId="0" borderId="6" xfId="1" applyFont="1" applyFill="1" applyBorder="1" applyAlignment="1"/>
    <xf numFmtId="0" fontId="5" fillId="0" borderId="19" xfId="1" applyFont="1" applyFill="1" applyBorder="1" applyAlignment="1">
      <alignment wrapText="1"/>
    </xf>
    <xf numFmtId="0" fontId="5" fillId="0" borderId="6" xfId="1" applyFont="1" applyFill="1" applyBorder="1" applyAlignment="1"/>
    <xf numFmtId="0" fontId="5" fillId="0" borderId="16" xfId="1" applyFont="1" applyFill="1" applyBorder="1" applyAlignment="1">
      <alignment horizontal="justify" wrapText="1"/>
    </xf>
    <xf numFmtId="0" fontId="5" fillId="0" borderId="16" xfId="1" applyFont="1" applyFill="1" applyBorder="1" applyAlignment="1"/>
    <xf numFmtId="0" fontId="27" fillId="0" borderId="0" xfId="0" applyFont="1" applyAlignment="1"/>
    <xf numFmtId="0" fontId="5" fillId="0" borderId="16" xfId="1" applyFont="1" applyFill="1" applyBorder="1" applyAlignment="1">
      <alignment horizontal="left"/>
    </xf>
    <xf numFmtId="0" fontId="5" fillId="0" borderId="5" xfId="1" applyFont="1" applyFill="1" applyBorder="1" applyAlignment="1">
      <alignment horizontal="left" vertical="center"/>
    </xf>
    <xf numFmtId="0" fontId="4" fillId="0" borderId="25" xfId="1" applyFont="1" applyFill="1" applyBorder="1" applyAlignment="1">
      <alignment vertical="center"/>
    </xf>
    <xf numFmtId="0" fontId="4" fillId="0" borderId="25" xfId="1" applyFont="1" applyFill="1" applyBorder="1" applyAlignment="1">
      <alignment horizontal="center" vertical="center"/>
    </xf>
    <xf numFmtId="165" fontId="4" fillId="0" borderId="25" xfId="1" applyNumberFormat="1" applyFont="1" applyFill="1" applyBorder="1" applyAlignment="1">
      <alignment vertical="center"/>
    </xf>
    <xf numFmtId="0" fontId="10" fillId="0" borderId="8" xfId="0" applyFont="1" applyFill="1" applyBorder="1" applyAlignment="1">
      <alignment vertical="center" wrapText="1"/>
    </xf>
    <xf numFmtId="165" fontId="10" fillId="0" borderId="8" xfId="0" applyNumberFormat="1" applyFont="1" applyFill="1" applyBorder="1" applyAlignment="1">
      <alignment vertical="center" wrapText="1"/>
    </xf>
    <xf numFmtId="0" fontId="11" fillId="0" borderId="19" xfId="0" applyFont="1" applyFill="1" applyBorder="1" applyAlignment="1">
      <alignment horizontal="left" wrapText="1"/>
    </xf>
    <xf numFmtId="0" fontId="10" fillId="0" borderId="13" xfId="0" applyFont="1" applyFill="1" applyBorder="1" applyAlignment="1">
      <alignment horizontal="left" wrapText="1"/>
    </xf>
    <xf numFmtId="0" fontId="10" fillId="0" borderId="8" xfId="0" applyFont="1" applyFill="1" applyBorder="1" applyAlignment="1">
      <alignment horizontal="center" vertical="center" wrapText="1"/>
    </xf>
    <xf numFmtId="165" fontId="11" fillId="0" borderId="8" xfId="0" applyNumberFormat="1" applyFont="1" applyFill="1" applyBorder="1" applyAlignment="1">
      <alignment vertical="center" wrapText="1"/>
    </xf>
    <xf numFmtId="0" fontId="4" fillId="0" borderId="25" xfId="1" applyFont="1" applyFill="1" applyBorder="1" applyAlignment="1">
      <alignment vertical="top"/>
    </xf>
    <xf numFmtId="0" fontId="5" fillId="0" borderId="5" xfId="1" applyFont="1" applyFill="1" applyBorder="1" applyAlignment="1">
      <alignment horizontal="justify" wrapText="1"/>
    </xf>
    <xf numFmtId="165" fontId="6" fillId="0" borderId="5" xfId="1" applyNumberFormat="1" applyFont="1" applyFill="1" applyBorder="1" applyAlignment="1">
      <alignment horizontal="right"/>
    </xf>
    <xf numFmtId="165" fontId="6" fillId="0" borderId="5" xfId="1" applyNumberFormat="1" applyFont="1" applyFill="1" applyBorder="1" applyAlignment="1"/>
    <xf numFmtId="0" fontId="10" fillId="0" borderId="15" xfId="0" applyFont="1" applyBorder="1" applyAlignment="1">
      <alignment vertical="center"/>
    </xf>
    <xf numFmtId="0" fontId="10" fillId="0" borderId="30" xfId="0" applyFont="1" applyBorder="1" applyAlignment="1">
      <alignment vertical="center"/>
    </xf>
    <xf numFmtId="0" fontId="10" fillId="0" borderId="16" xfId="0" applyFont="1" applyBorder="1" applyAlignment="1">
      <alignment vertical="center"/>
    </xf>
    <xf numFmtId="4" fontId="14" fillId="0" borderId="8" xfId="0" applyNumberFormat="1" applyFont="1" applyFill="1" applyBorder="1" applyAlignment="1">
      <alignment horizontal="left"/>
    </xf>
    <xf numFmtId="2" fontId="10" fillId="0" borderId="14" xfId="0" applyNumberFormat="1" applyFont="1" applyBorder="1" applyAlignment="1">
      <alignment vertical="center"/>
    </xf>
    <xf numFmtId="2" fontId="10" fillId="0" borderId="17" xfId="0" applyNumberFormat="1" applyFont="1" applyBorder="1" applyAlignment="1">
      <alignment vertical="center"/>
    </xf>
    <xf numFmtId="2" fontId="10" fillId="0" borderId="27" xfId="0" applyNumberFormat="1" applyFont="1" applyBorder="1" applyAlignment="1">
      <alignment vertical="center"/>
    </xf>
    <xf numFmtId="4" fontId="10" fillId="0" borderId="39" xfId="0" applyNumberFormat="1" applyFont="1" applyBorder="1" applyAlignment="1">
      <alignment vertical="center"/>
    </xf>
    <xf numFmtId="4" fontId="10" fillId="0" borderId="14" xfId="0" applyNumberFormat="1" applyFont="1" applyBorder="1" applyAlignment="1">
      <alignment vertical="center"/>
    </xf>
    <xf numFmtId="4" fontId="10" fillId="0" borderId="17" xfId="0" applyNumberFormat="1" applyFont="1" applyBorder="1" applyAlignment="1">
      <alignment vertical="center"/>
    </xf>
    <xf numFmtId="4" fontId="10" fillId="0" borderId="27" xfId="0" applyNumberFormat="1" applyFont="1" applyBorder="1" applyAlignment="1">
      <alignment vertical="center"/>
    </xf>
    <xf numFmtId="0" fontId="10" fillId="0" borderId="33" xfId="0" applyFont="1" applyBorder="1" applyAlignment="1">
      <alignment vertical="center"/>
    </xf>
    <xf numFmtId="0" fontId="11" fillId="0" borderId="8" xfId="0" applyFont="1" applyBorder="1" applyAlignment="1">
      <alignment horizontal="center" vertical="center"/>
    </xf>
    <xf numFmtId="4" fontId="11" fillId="0" borderId="8" xfId="0" applyNumberFormat="1" applyFont="1" applyBorder="1" applyAlignment="1">
      <alignment horizontal="right" vertical="center"/>
    </xf>
    <xf numFmtId="165" fontId="11" fillId="0" borderId="8" xfId="0" applyNumberFormat="1" applyFont="1" applyBorder="1" applyAlignment="1">
      <alignment horizontal="right" vertical="center"/>
    </xf>
    <xf numFmtId="0" fontId="22" fillId="0" borderId="0" xfId="1" applyFont="1" applyFill="1" applyBorder="1" applyAlignment="1">
      <alignment horizontal="center"/>
    </xf>
    <xf numFmtId="0" fontId="23" fillId="0" borderId="0" xfId="0" applyFont="1" applyAlignment="1"/>
    <xf numFmtId="0" fontId="19" fillId="0" borderId="4" xfId="0" applyFont="1" applyBorder="1" applyAlignment="1">
      <alignment horizontal="center"/>
    </xf>
    <xf numFmtId="0" fontId="19" fillId="0" borderId="5" xfId="0" applyFont="1" applyBorder="1" applyAlignment="1">
      <alignment horizontal="center"/>
    </xf>
    <xf numFmtId="0" fontId="19" fillId="0" borderId="6" xfId="0" applyFont="1" applyBorder="1" applyAlignment="1">
      <alignment horizontal="center"/>
    </xf>
    <xf numFmtId="4" fontId="14" fillId="0" borderId="7" xfId="1" applyNumberFormat="1" applyFont="1" applyFill="1" applyBorder="1" applyAlignment="1">
      <alignment horizontal="center" vertical="center" wrapText="1"/>
    </xf>
    <xf numFmtId="4" fontId="14" fillId="0" borderId="8" xfId="1" applyNumberFormat="1" applyFont="1" applyFill="1" applyBorder="1" applyAlignment="1">
      <alignment horizontal="center" vertical="center" wrapText="1"/>
    </xf>
    <xf numFmtId="4" fontId="14" fillId="0" borderId="9" xfId="1" applyNumberFormat="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8" xfId="1" applyFont="1" applyFill="1" applyBorder="1" applyAlignment="1">
      <alignment horizontal="center" vertical="center" wrapText="1"/>
    </xf>
    <xf numFmtId="0" fontId="7" fillId="0" borderId="9" xfId="1" applyFont="1" applyFill="1" applyBorder="1" applyAlignment="1">
      <alignment horizontal="center" vertical="center" wrapText="1"/>
    </xf>
    <xf numFmtId="4" fontId="11" fillId="0" borderId="33" xfId="0" applyNumberFormat="1" applyFont="1" applyBorder="1" applyAlignment="1">
      <alignment horizontal="right" vertical="center"/>
    </xf>
    <xf numFmtId="2" fontId="25" fillId="2" borderId="0" xfId="0" applyNumberFormat="1" applyFont="1" applyFill="1" applyBorder="1" applyAlignment="1">
      <alignment horizontal="left"/>
    </xf>
    <xf numFmtId="2" fontId="16" fillId="2" borderId="0" xfId="0" applyNumberFormat="1" applyFont="1" applyFill="1" applyBorder="1" applyAlignment="1">
      <alignment horizontal="left"/>
    </xf>
    <xf numFmtId="0" fontId="11" fillId="0" borderId="23" xfId="0" applyFont="1" applyFill="1" applyBorder="1" applyAlignment="1">
      <alignment horizontal="center" vertical="center"/>
    </xf>
    <xf numFmtId="0" fontId="5" fillId="0" borderId="9" xfId="1" applyFont="1" applyFill="1" applyBorder="1" applyAlignment="1">
      <alignment horizontal="left" vertical="center" shrinkToFit="1"/>
    </xf>
    <xf numFmtId="0" fontId="0" fillId="0" borderId="7" xfId="0" applyBorder="1" applyAlignment="1">
      <alignment vertical="center" shrinkToFit="1"/>
    </xf>
    <xf numFmtId="165" fontId="15" fillId="4" borderId="14" xfId="0" applyNumberFormat="1" applyFont="1" applyFill="1" applyBorder="1" applyProtection="1">
      <protection locked="0"/>
    </xf>
    <xf numFmtId="165" fontId="1" fillId="4" borderId="27" xfId="1" applyNumberFormat="1" applyFont="1" applyFill="1" applyBorder="1" applyAlignment="1" applyProtection="1">
      <protection locked="0"/>
    </xf>
    <xf numFmtId="165" fontId="1" fillId="4" borderId="20" xfId="1" applyNumberFormat="1" applyFont="1" applyFill="1" applyBorder="1" applyAlignment="1" applyProtection="1">
      <protection locked="0"/>
    </xf>
    <xf numFmtId="165" fontId="6" fillId="4" borderId="16" xfId="1" applyNumberFormat="1" applyFont="1" applyFill="1" applyBorder="1" applyAlignment="1" applyProtection="1">
      <alignment vertical="center"/>
      <protection locked="0"/>
    </xf>
    <xf numFmtId="165" fontId="6" fillId="5" borderId="16" xfId="1" applyNumberFormat="1" applyFont="1" applyFill="1" applyBorder="1" applyAlignment="1" applyProtection="1">
      <alignment vertical="center"/>
      <protection locked="0"/>
    </xf>
    <xf numFmtId="165" fontId="3" fillId="5" borderId="13" xfId="1" applyNumberFormat="1" applyFont="1" applyFill="1" applyBorder="1" applyAlignment="1" applyProtection="1">
      <protection locked="0"/>
    </xf>
    <xf numFmtId="165" fontId="6" fillId="5" borderId="13" xfId="1" applyNumberFormat="1" applyFont="1" applyFill="1" applyBorder="1" applyAlignment="1" applyProtection="1">
      <protection locked="0"/>
    </xf>
    <xf numFmtId="165" fontId="6" fillId="5" borderId="5" xfId="1" applyNumberFormat="1" applyFont="1" applyFill="1" applyBorder="1" applyAlignment="1" applyProtection="1">
      <alignment vertical="center"/>
      <protection locked="0"/>
    </xf>
    <xf numFmtId="165" fontId="1" fillId="0" borderId="5" xfId="1" applyNumberFormat="1" applyFont="1" applyFill="1" applyBorder="1" applyAlignment="1">
      <alignment vertical="center"/>
    </xf>
    <xf numFmtId="165" fontId="3" fillId="0" borderId="8" xfId="1" applyNumberFormat="1" applyFont="1" applyFill="1" applyBorder="1" applyAlignment="1">
      <alignment vertical="center"/>
    </xf>
    <xf numFmtId="165" fontId="3" fillId="0" borderId="19" xfId="1" applyNumberFormat="1" applyFont="1" applyFill="1" applyBorder="1" applyAlignment="1">
      <alignment vertical="center"/>
    </xf>
    <xf numFmtId="165" fontId="3" fillId="0" borderId="25" xfId="1" applyNumberFormat="1" applyFont="1" applyFill="1" applyBorder="1" applyAlignment="1">
      <alignment vertical="center"/>
    </xf>
    <xf numFmtId="165" fontId="3" fillId="0" borderId="5" xfId="1" applyNumberFormat="1" applyFont="1" applyFill="1" applyBorder="1" applyAlignment="1">
      <alignment vertical="center"/>
    </xf>
    <xf numFmtId="165" fontId="10" fillId="0" borderId="7" xfId="0" applyNumberFormat="1" applyFont="1" applyFill="1" applyBorder="1" applyAlignment="1">
      <alignment horizontal="right" vertical="center" wrapText="1"/>
    </xf>
    <xf numFmtId="165" fontId="0" fillId="0" borderId="0" xfId="0" applyNumberFormat="1" applyFont="1"/>
  </cellXfs>
  <cellStyles count="6">
    <cellStyle name="Comma 2" xfId="2"/>
    <cellStyle name="Normal" xfId="0" builtinId="0"/>
    <cellStyle name="Normal 2" xfId="1"/>
    <cellStyle name="Normal 2 2" xfId="3"/>
    <cellStyle name="Obično_1. privremena situacija po Dodatku 2" xfId="4"/>
    <cellStyle name="Percent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130723</xdr:colOff>
      <xdr:row>0</xdr:row>
      <xdr:rowOff>704850</xdr:rowOff>
    </xdr:to>
    <xdr:pic>
      <xdr:nvPicPr>
        <xdr:cNvPr id="4097" name="Picture 1"/>
        <xdr:cNvPicPr>
          <a:picLocks noChangeAspect="1" noChangeArrowheads="1"/>
        </xdr:cNvPicPr>
      </xdr:nvPicPr>
      <xdr:blipFill>
        <a:blip xmlns:r="http://schemas.openxmlformats.org/officeDocument/2006/relationships" r:embed="rId1"/>
        <a:srcRect/>
        <a:stretch>
          <a:fillRect/>
        </a:stretch>
      </xdr:blipFill>
      <xdr:spPr bwMode="auto">
        <a:xfrm>
          <a:off x="0" y="0"/>
          <a:ext cx="5979073" cy="704850"/>
        </a:xfrm>
        <a:prstGeom prst="rect">
          <a:avLst/>
        </a:prstGeom>
        <a:noFill/>
        <a:ln w="1">
          <a:noFill/>
          <a:miter lim="800000"/>
          <a:headEnd/>
          <a:tailEnd type="none" w="med" len="med"/>
        </a:ln>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B20"/>
  <sheetViews>
    <sheetView showGridLines="0" view="pageBreakPreview" zoomScaleSheetLayoutView="100" workbookViewId="0">
      <selection activeCell="A18" sqref="A18:B18"/>
    </sheetView>
  </sheetViews>
  <sheetFormatPr defaultRowHeight="15"/>
  <cols>
    <col min="1" max="1" width="20.28515625" customWidth="1"/>
    <col min="2" max="2" width="67.42578125" customWidth="1"/>
  </cols>
  <sheetData>
    <row r="1" spans="1:2" ht="93" customHeight="1">
      <c r="A1" s="102"/>
      <c r="B1" s="102"/>
    </row>
    <row r="2" spans="1:2" ht="51">
      <c r="A2" s="103" t="s">
        <v>47</v>
      </c>
      <c r="B2" s="104" t="s">
        <v>79</v>
      </c>
    </row>
    <row r="3" spans="1:2">
      <c r="A3" s="103"/>
      <c r="B3" s="105"/>
    </row>
    <row r="4" spans="1:2" ht="76.5">
      <c r="A4" s="104" t="s">
        <v>80</v>
      </c>
      <c r="B4" s="104" t="s">
        <v>81</v>
      </c>
    </row>
    <row r="5" spans="1:2">
      <c r="A5" s="106"/>
      <c r="B5" s="107"/>
    </row>
    <row r="6" spans="1:2">
      <c r="A6" s="103" t="s">
        <v>82</v>
      </c>
      <c r="B6" s="105" t="s">
        <v>86</v>
      </c>
    </row>
    <row r="7" spans="1:2">
      <c r="A7" s="106"/>
      <c r="B7" s="107"/>
    </row>
    <row r="8" spans="1:2">
      <c r="A8" s="103" t="s">
        <v>49</v>
      </c>
      <c r="B8" s="105" t="s">
        <v>48</v>
      </c>
    </row>
    <row r="9" spans="1:2">
      <c r="A9" s="106"/>
      <c r="B9" s="107"/>
    </row>
    <row r="10" spans="1:2">
      <c r="A10" s="103" t="s">
        <v>50</v>
      </c>
      <c r="B10" s="105" t="s">
        <v>84</v>
      </c>
    </row>
    <row r="11" spans="1:2">
      <c r="A11" s="106"/>
      <c r="B11" s="107"/>
    </row>
    <row r="12" spans="1:2">
      <c r="A12" s="103" t="s">
        <v>51</v>
      </c>
      <c r="B12" s="108" t="s">
        <v>85</v>
      </c>
    </row>
    <row r="13" spans="1:2">
      <c r="A13" s="109"/>
      <c r="B13" s="110"/>
    </row>
    <row r="14" spans="1:2">
      <c r="A14" s="109"/>
      <c r="B14" s="110"/>
    </row>
    <row r="15" spans="1:2">
      <c r="A15" s="109"/>
      <c r="B15" s="110"/>
    </row>
    <row r="16" spans="1:2">
      <c r="A16" s="109"/>
      <c r="B16" s="110"/>
    </row>
    <row r="17" spans="1:2">
      <c r="A17" s="109"/>
      <c r="B17" s="110"/>
    </row>
    <row r="18" spans="1:2" ht="23.25">
      <c r="A18" s="331" t="s">
        <v>83</v>
      </c>
      <c r="B18" s="332"/>
    </row>
    <row r="19" spans="1:2" ht="23.25">
      <c r="A19" s="331"/>
      <c r="B19" s="332"/>
    </row>
    <row r="20" spans="1:2">
      <c r="A20" s="109"/>
      <c r="B20" s="110"/>
    </row>
  </sheetData>
  <sheetProtection password="8073" sheet="1" objects="1" scenarios="1"/>
  <mergeCells count="2">
    <mergeCell ref="A18:B18"/>
    <mergeCell ref="A19:B19"/>
  </mergeCells>
  <pageMargins left="0.98425196850393704" right="0.39370078740157483" top="0.39" bottom="0.59055118110236227" header="0.39370078740157483" footer="0.19685039370078741"/>
  <pageSetup paperSize="9" orientation="portrait" useFirstPageNumber="1" horizontalDpi="4294967294" r:id="rId1"/>
  <headerFooter>
    <oddFooter>&amp;LKM-RI d.o.o.&amp;R&amp;P</oddFooter>
  </headerFooter>
  <drawing r:id="rId2"/>
</worksheet>
</file>

<file path=xl/worksheets/sheet2.xml><?xml version="1.0" encoding="utf-8"?>
<worksheet xmlns="http://schemas.openxmlformats.org/spreadsheetml/2006/main" xmlns:r="http://schemas.openxmlformats.org/officeDocument/2006/relationships">
  <dimension ref="A1:F64"/>
  <sheetViews>
    <sheetView showGridLines="0" view="pageBreakPreview" topLeftCell="A43" zoomScaleSheetLayoutView="100" zoomScalePageLayoutView="90" workbookViewId="0">
      <selection activeCell="F64" sqref="F64"/>
    </sheetView>
  </sheetViews>
  <sheetFormatPr defaultRowHeight="15"/>
  <cols>
    <col min="1" max="1" width="5" style="33" customWidth="1"/>
    <col min="2" max="2" width="53.85546875" style="24" customWidth="1"/>
    <col min="3" max="3" width="9.5703125" style="24" customWidth="1"/>
    <col min="4" max="4" width="10" style="231" customWidth="1"/>
    <col min="5" max="5" width="12.7109375" style="231" customWidth="1"/>
    <col min="6" max="6" width="18.42578125" style="232" customWidth="1"/>
  </cols>
  <sheetData>
    <row r="1" spans="1:6" ht="18">
      <c r="A1" s="333" t="s">
        <v>57</v>
      </c>
      <c r="B1" s="334"/>
      <c r="C1" s="334"/>
      <c r="D1" s="334"/>
      <c r="E1" s="334"/>
      <c r="F1" s="335"/>
    </row>
    <row r="2" spans="1:6" ht="18.75" thickBot="1">
      <c r="A2" s="264"/>
      <c r="B2" s="264"/>
      <c r="C2" s="264"/>
      <c r="D2" s="264"/>
      <c r="E2" s="264"/>
      <c r="F2" s="264"/>
    </row>
    <row r="3" spans="1:6" ht="16.5" thickTop="1" thickBot="1">
      <c r="A3" s="20"/>
      <c r="B3" s="21" t="s">
        <v>0</v>
      </c>
      <c r="C3" s="22" t="s">
        <v>1</v>
      </c>
      <c r="D3" s="180" t="s">
        <v>2</v>
      </c>
      <c r="E3" s="180" t="s">
        <v>3</v>
      </c>
      <c r="F3" s="181" t="s">
        <v>4</v>
      </c>
    </row>
    <row r="4" spans="1:6" ht="16.5" thickTop="1" thickBot="1">
      <c r="A4" s="88"/>
      <c r="B4" s="89"/>
      <c r="C4" s="90"/>
      <c r="D4" s="182"/>
      <c r="E4" s="182"/>
      <c r="F4" s="182"/>
    </row>
    <row r="5" spans="1:6" ht="15.75" thickBot="1">
      <c r="A5" s="281" t="s">
        <v>25</v>
      </c>
      <c r="B5" s="282" t="s">
        <v>88</v>
      </c>
      <c r="C5" s="283"/>
      <c r="D5" s="284"/>
      <c r="E5" s="284"/>
      <c r="F5" s="284"/>
    </row>
    <row r="6" spans="1:6">
      <c r="A6" s="277"/>
      <c r="B6" s="17" t="s">
        <v>87</v>
      </c>
      <c r="C6" s="13"/>
      <c r="D6" s="183"/>
      <c r="E6" s="183"/>
      <c r="F6" s="183"/>
    </row>
    <row r="7" spans="1:6" ht="15.75" thickBot="1">
      <c r="A7" s="277"/>
      <c r="B7" s="16"/>
      <c r="C7" s="15" t="s">
        <v>30</v>
      </c>
      <c r="D7" s="184"/>
      <c r="E7" s="184"/>
      <c r="F7" s="352"/>
    </row>
    <row r="8" spans="1:6" ht="27" customHeight="1" thickBot="1">
      <c r="A8" s="98"/>
      <c r="B8" s="286" t="s">
        <v>89</v>
      </c>
      <c r="C8" s="287"/>
      <c r="D8" s="185"/>
      <c r="E8" s="185"/>
      <c r="F8" s="185">
        <f>F7</f>
        <v>0</v>
      </c>
    </row>
    <row r="9" spans="1:6" ht="15.75" thickBot="1">
      <c r="A9" s="26"/>
      <c r="B9" s="97"/>
      <c r="C9" s="25"/>
      <c r="D9" s="186"/>
      <c r="E9" s="187"/>
      <c r="F9" s="188"/>
    </row>
    <row r="10" spans="1:6" ht="15.75" thickBot="1">
      <c r="A10" s="281" t="s">
        <v>26</v>
      </c>
      <c r="B10" s="282" t="s">
        <v>32</v>
      </c>
      <c r="C10" s="283"/>
      <c r="D10" s="284"/>
      <c r="E10" s="284"/>
      <c r="F10" s="284"/>
    </row>
    <row r="11" spans="1:6">
      <c r="A11" s="96"/>
      <c r="B11" s="17" t="s">
        <v>31</v>
      </c>
      <c r="C11" s="13"/>
      <c r="D11" s="183"/>
      <c r="E11" s="183"/>
      <c r="F11" s="183"/>
    </row>
    <row r="12" spans="1:6" ht="15.75" thickBot="1">
      <c r="A12" s="96"/>
      <c r="B12" s="16"/>
      <c r="C12" s="15" t="s">
        <v>30</v>
      </c>
      <c r="D12" s="184"/>
      <c r="E12" s="184"/>
      <c r="F12" s="351"/>
    </row>
    <row r="13" spans="1:6" ht="27" customHeight="1" thickBot="1">
      <c r="A13" s="98"/>
      <c r="B13" s="346" t="s">
        <v>45</v>
      </c>
      <c r="C13" s="347"/>
      <c r="D13" s="185"/>
      <c r="E13" s="185"/>
      <c r="F13" s="185">
        <f>F12</f>
        <v>0</v>
      </c>
    </row>
    <row r="14" spans="1:6">
      <c r="A14" s="26"/>
      <c r="B14" s="97"/>
      <c r="C14" s="25"/>
      <c r="D14" s="186"/>
      <c r="E14" s="187"/>
      <c r="F14" s="188"/>
    </row>
    <row r="15" spans="1:6" ht="18" customHeight="1">
      <c r="A15" s="59" t="s">
        <v>28</v>
      </c>
      <c r="B15" s="343" t="s">
        <v>23</v>
      </c>
      <c r="C15" s="343"/>
      <c r="D15" s="343"/>
      <c r="E15" s="343"/>
      <c r="F15" s="343"/>
    </row>
    <row r="16" spans="1:6">
      <c r="A16" s="86"/>
      <c r="B16" s="87"/>
      <c r="C16" s="87"/>
      <c r="D16" s="189"/>
      <c r="E16" s="189"/>
      <c r="F16" s="189"/>
    </row>
    <row r="17" spans="1:6" ht="178.5">
      <c r="A17" s="27"/>
      <c r="B17" s="28" t="s">
        <v>62</v>
      </c>
      <c r="C17" s="91"/>
      <c r="D17" s="190"/>
      <c r="E17" s="191"/>
      <c r="F17" s="192"/>
    </row>
    <row r="18" spans="1:6" ht="16.5" customHeight="1">
      <c r="A18" s="27"/>
      <c r="B18" s="29"/>
      <c r="C18" s="92"/>
      <c r="D18" s="193"/>
      <c r="E18" s="192"/>
      <c r="F18" s="192"/>
    </row>
    <row r="19" spans="1:6" ht="76.5">
      <c r="A19" s="27"/>
      <c r="B19" s="30" t="s">
        <v>24</v>
      </c>
      <c r="C19" s="92"/>
      <c r="D19" s="193"/>
      <c r="E19" s="192"/>
      <c r="F19" s="192"/>
    </row>
    <row r="20" spans="1:6">
      <c r="A20" s="27"/>
      <c r="B20" s="30"/>
      <c r="C20" s="92"/>
      <c r="D20" s="193"/>
      <c r="E20" s="192"/>
      <c r="F20" s="192"/>
    </row>
    <row r="21" spans="1:6" ht="140.25">
      <c r="A21" s="27"/>
      <c r="B21" s="28" t="s">
        <v>90</v>
      </c>
      <c r="C21" s="92"/>
      <c r="D21" s="193"/>
      <c r="E21" s="192"/>
      <c r="F21" s="192"/>
    </row>
    <row r="22" spans="1:6" ht="63.75">
      <c r="A22" s="27"/>
      <c r="B22" s="31" t="s">
        <v>61</v>
      </c>
      <c r="C22" s="92"/>
      <c r="D22" s="193"/>
      <c r="E22" s="192"/>
      <c r="F22" s="192"/>
    </row>
    <row r="23" spans="1:6" ht="15.75" thickBot="1">
      <c r="A23" s="27"/>
      <c r="B23" s="31"/>
      <c r="C23" s="93"/>
      <c r="D23" s="194"/>
      <c r="E23" s="195"/>
      <c r="F23" s="192"/>
    </row>
    <row r="24" spans="1:6" ht="15.75" thickBot="1">
      <c r="A24" s="339"/>
      <c r="B24" s="340"/>
      <c r="C24" s="340"/>
      <c r="D24" s="340"/>
      <c r="E24" s="340"/>
      <c r="F24" s="341"/>
    </row>
    <row r="25" spans="1:6">
      <c r="A25" s="40"/>
      <c r="B25" s="23" t="s">
        <v>63</v>
      </c>
      <c r="C25" s="18"/>
      <c r="D25" s="196"/>
      <c r="E25" s="196"/>
      <c r="F25" s="197"/>
    </row>
    <row r="26" spans="1:6">
      <c r="A26" s="35"/>
      <c r="B26" s="41" t="s">
        <v>36</v>
      </c>
      <c r="C26" s="42" t="s">
        <v>30</v>
      </c>
      <c r="D26" s="198"/>
      <c r="E26" s="199"/>
      <c r="F26" s="350"/>
    </row>
    <row r="27" spans="1:6">
      <c r="A27" s="36"/>
      <c r="B27" s="37" t="s">
        <v>27</v>
      </c>
      <c r="C27" s="19" t="s">
        <v>30</v>
      </c>
      <c r="D27" s="198"/>
      <c r="E27" s="199"/>
      <c r="F27" s="350"/>
    </row>
    <row r="28" spans="1:6" ht="15.75" thickBot="1">
      <c r="A28" s="56"/>
      <c r="B28" s="57" t="s">
        <v>29</v>
      </c>
      <c r="C28" s="58" t="s">
        <v>30</v>
      </c>
      <c r="D28" s="200"/>
      <c r="E28" s="201"/>
      <c r="F28" s="349"/>
    </row>
    <row r="29" spans="1:6" ht="13.5" customHeight="1" thickBot="1">
      <c r="B29" s="32"/>
      <c r="C29" s="34"/>
      <c r="D29" s="202"/>
      <c r="E29" s="203"/>
      <c r="F29" s="204"/>
    </row>
    <row r="30" spans="1:6" ht="15.75" thickBot="1">
      <c r="A30" s="68"/>
      <c r="B30" s="285" t="s">
        <v>37</v>
      </c>
      <c r="C30" s="69"/>
      <c r="D30" s="205"/>
      <c r="E30" s="206"/>
      <c r="F30" s="207">
        <f>SUM(F24:F29)</f>
        <v>0</v>
      </c>
    </row>
    <row r="31" spans="1:6">
      <c r="A31" s="43"/>
      <c r="B31" s="60"/>
      <c r="C31" s="61"/>
      <c r="D31" s="193"/>
      <c r="E31" s="192"/>
      <c r="F31" s="208"/>
    </row>
    <row r="32" spans="1:6" ht="15.75" thickBot="1">
      <c r="A32" s="43"/>
      <c r="B32" s="60"/>
      <c r="C32" s="61"/>
      <c r="D32" s="193"/>
      <c r="E32" s="192"/>
      <c r="F32" s="208"/>
    </row>
    <row r="33" spans="1:6" ht="16.5" thickTop="1" thickBot="1">
      <c r="A33" s="20"/>
      <c r="B33" s="21" t="s">
        <v>0</v>
      </c>
      <c r="C33" s="22" t="s">
        <v>1</v>
      </c>
      <c r="D33" s="180" t="s">
        <v>2</v>
      </c>
      <c r="E33" s="180" t="s">
        <v>3</v>
      </c>
      <c r="F33" s="181" t="s">
        <v>4</v>
      </c>
    </row>
    <row r="34" spans="1:6" ht="15.75" thickTop="1">
      <c r="A34" s="88"/>
      <c r="B34" s="89"/>
      <c r="C34" s="90"/>
      <c r="D34" s="182"/>
      <c r="E34" s="182"/>
      <c r="F34" s="182"/>
    </row>
    <row r="35" spans="1:6">
      <c r="A35" s="59" t="s">
        <v>34</v>
      </c>
      <c r="B35" s="344" t="s">
        <v>33</v>
      </c>
      <c r="C35" s="344"/>
      <c r="D35" s="344"/>
      <c r="E35" s="344"/>
      <c r="F35" s="344"/>
    </row>
    <row r="36" spans="1:6">
      <c r="A36" s="62"/>
      <c r="B36" s="62"/>
      <c r="C36" s="62"/>
      <c r="D36" s="209"/>
      <c r="E36" s="209"/>
      <c r="F36" s="209"/>
    </row>
    <row r="37" spans="1:6">
      <c r="A37" s="63"/>
      <c r="B37" s="64" t="s">
        <v>64</v>
      </c>
      <c r="C37" s="65"/>
      <c r="D37" s="210"/>
      <c r="E37" s="210"/>
      <c r="F37" s="211"/>
    </row>
    <row r="38" spans="1:6" ht="15.75" thickBot="1">
      <c r="A38" s="66"/>
      <c r="B38" s="67"/>
      <c r="C38" s="39" t="s">
        <v>30</v>
      </c>
      <c r="D38" s="212"/>
      <c r="E38" s="212"/>
      <c r="F38" s="348"/>
    </row>
    <row r="39" spans="1:6" s="83" customFormat="1" ht="15.75" thickBot="1">
      <c r="A39" s="68"/>
      <c r="B39" s="285" t="s">
        <v>38</v>
      </c>
      <c r="C39" s="69"/>
      <c r="D39" s="205"/>
      <c r="E39" s="206"/>
      <c r="F39" s="207">
        <f>F38</f>
        <v>0</v>
      </c>
    </row>
    <row r="40" spans="1:6">
      <c r="A40" s="70"/>
      <c r="B40" s="70"/>
      <c r="C40" s="70"/>
      <c r="D40" s="213"/>
      <c r="E40" s="213"/>
      <c r="F40" s="213"/>
    </row>
    <row r="41" spans="1:6">
      <c r="A41" s="280" t="s">
        <v>91</v>
      </c>
      <c r="B41" s="344" t="s">
        <v>35</v>
      </c>
      <c r="C41" s="344"/>
      <c r="D41" s="344"/>
      <c r="E41" s="344"/>
      <c r="F41" s="344"/>
    </row>
    <row r="42" spans="1:6">
      <c r="A42" s="62"/>
      <c r="B42" s="82"/>
      <c r="C42" s="82"/>
      <c r="D42" s="214"/>
      <c r="E42" s="214"/>
      <c r="F42" s="214"/>
    </row>
    <row r="43" spans="1:6" ht="213" customHeight="1">
      <c r="A43" s="84"/>
      <c r="B43" s="85" t="s">
        <v>39</v>
      </c>
      <c r="C43" s="38"/>
      <c r="D43" s="215"/>
      <c r="E43" s="215"/>
      <c r="F43" s="215"/>
    </row>
    <row r="44" spans="1:6" ht="15.75" thickBot="1">
      <c r="A44" s="71"/>
      <c r="B44" s="71"/>
      <c r="C44" s="72"/>
      <c r="D44" s="216"/>
      <c r="E44" s="216"/>
      <c r="F44" s="216"/>
    </row>
    <row r="45" spans="1:6" ht="15.75" thickBot="1">
      <c r="A45" s="336"/>
      <c r="B45" s="337"/>
      <c r="C45" s="337"/>
      <c r="D45" s="337"/>
      <c r="E45" s="337"/>
      <c r="F45" s="338"/>
    </row>
    <row r="46" spans="1:6">
      <c r="A46" s="46"/>
      <c r="B46" s="47" t="s">
        <v>65</v>
      </c>
      <c r="C46" s="48"/>
      <c r="D46" s="217"/>
      <c r="E46" s="217"/>
      <c r="F46" s="218"/>
    </row>
    <row r="47" spans="1:6">
      <c r="A47" s="49"/>
      <c r="B47" s="50"/>
      <c r="C47" s="45" t="s">
        <v>30</v>
      </c>
      <c r="D47" s="219"/>
      <c r="E47" s="219"/>
      <c r="F47" s="348"/>
    </row>
    <row r="48" spans="1:6" ht="15.75" thickBot="1">
      <c r="A48" s="51"/>
      <c r="B48" s="52"/>
      <c r="C48" s="53"/>
      <c r="D48" s="220"/>
      <c r="E48" s="220"/>
      <c r="F48" s="221"/>
    </row>
    <row r="49" spans="1:6" ht="15.75" thickBot="1">
      <c r="A49" s="94"/>
      <c r="B49" s="94"/>
      <c r="C49" s="95"/>
      <c r="D49" s="222"/>
      <c r="E49" s="222"/>
      <c r="F49" s="222"/>
    </row>
    <row r="50" spans="1:6" ht="15.75" thickBot="1">
      <c r="A50" s="73"/>
      <c r="B50" s="319" t="s">
        <v>40</v>
      </c>
      <c r="C50" s="74"/>
      <c r="D50" s="223"/>
      <c r="E50" s="224"/>
      <c r="F50" s="225">
        <f>SUM(F44:F49)</f>
        <v>0</v>
      </c>
    </row>
    <row r="51" spans="1:6">
      <c r="A51" s="75"/>
      <c r="B51" s="123"/>
      <c r="C51" s="123"/>
      <c r="D51" s="213"/>
      <c r="E51" s="213"/>
      <c r="F51" s="213"/>
    </row>
    <row r="52" spans="1:6">
      <c r="A52" s="75"/>
      <c r="B52" s="75"/>
      <c r="C52" s="75"/>
      <c r="D52" s="209"/>
      <c r="E52" s="209"/>
      <c r="F52" s="209"/>
    </row>
    <row r="53" spans="1:6">
      <c r="A53" s="75"/>
      <c r="B53" s="75"/>
      <c r="C53" s="75"/>
      <c r="D53" s="209"/>
      <c r="E53" s="209"/>
      <c r="F53" s="209"/>
    </row>
    <row r="54" spans="1:6">
      <c r="A54" s="75"/>
      <c r="B54" s="75"/>
      <c r="C54" s="75"/>
      <c r="D54" s="209"/>
      <c r="E54" s="209"/>
      <c r="F54" s="209"/>
    </row>
    <row r="55" spans="1:6">
      <c r="A55" s="75"/>
      <c r="B55" s="75"/>
      <c r="C55" s="75"/>
      <c r="D55" s="209"/>
      <c r="E55" s="209"/>
      <c r="F55" s="209"/>
    </row>
    <row r="56" spans="1:6" ht="15.75" thickBot="1">
      <c r="A56" s="75"/>
      <c r="B56" s="122"/>
      <c r="C56" s="122"/>
      <c r="D56" s="226"/>
      <c r="E56" s="226"/>
      <c r="F56" s="226"/>
    </row>
    <row r="57" spans="1:6" s="80" customFormat="1" ht="20.100000000000001" customHeight="1" thickTop="1" thickBot="1">
      <c r="A57" s="345" t="s">
        <v>56</v>
      </c>
      <c r="B57" s="345"/>
      <c r="C57" s="345"/>
      <c r="D57" s="345"/>
      <c r="E57" s="345"/>
      <c r="F57" s="345"/>
    </row>
    <row r="58" spans="1:6" s="80" customFormat="1" ht="20.100000000000001" customHeight="1" thickTop="1">
      <c r="A58" s="116" t="s">
        <v>25</v>
      </c>
      <c r="B58" s="117" t="str">
        <f>B5</f>
        <v>GEOTEHNIČKI RADOVI</v>
      </c>
      <c r="C58" s="118"/>
      <c r="D58" s="227"/>
      <c r="E58" s="228" t="s">
        <v>19</v>
      </c>
      <c r="F58" s="228">
        <f>F8</f>
        <v>0</v>
      </c>
    </row>
    <row r="59" spans="1:6" s="80" customFormat="1" ht="20.100000000000001" customHeight="1">
      <c r="A59" s="116" t="s">
        <v>26</v>
      </c>
      <c r="B59" s="117" t="str">
        <f>B10</f>
        <v>MOBILIZACIJA I DEMOBILIZACIJA OPREME I PRIPREMA GRADILIŠTA</v>
      </c>
      <c r="C59" s="120"/>
      <c r="D59" s="229"/>
      <c r="E59" s="228" t="s">
        <v>19</v>
      </c>
      <c r="F59" s="228">
        <f>F13</f>
        <v>0</v>
      </c>
    </row>
    <row r="60" spans="1:6" s="80" customFormat="1" ht="20.100000000000001" customHeight="1">
      <c r="A60" s="119" t="s">
        <v>28</v>
      </c>
      <c r="B60" s="288" t="str">
        <f>B15</f>
        <v>GEODETSKI RADOVI</v>
      </c>
      <c r="C60" s="120"/>
      <c r="D60" s="229"/>
      <c r="E60" s="228" t="s">
        <v>19</v>
      </c>
      <c r="F60" s="228">
        <f>F30</f>
        <v>0</v>
      </c>
    </row>
    <row r="61" spans="1:6" s="80" customFormat="1" ht="20.100000000000001" customHeight="1">
      <c r="A61" s="119" t="s">
        <v>34</v>
      </c>
      <c r="B61" s="288" t="str">
        <f>B35</f>
        <v>IZRADA DOKUMENTACIJE IZVEDENOG STANJA</v>
      </c>
      <c r="C61" s="120"/>
      <c r="D61" s="229"/>
      <c r="E61" s="228" t="s">
        <v>19</v>
      </c>
      <c r="F61" s="228">
        <f>F39</f>
        <v>0</v>
      </c>
    </row>
    <row r="62" spans="1:6" s="80" customFormat="1" ht="20.100000000000001" customHeight="1" thickBot="1">
      <c r="A62" s="119" t="s">
        <v>91</v>
      </c>
      <c r="B62" s="288" t="str">
        <f>B41</f>
        <v>PROJEKTANTSKI NADZOR</v>
      </c>
      <c r="C62" s="120"/>
      <c r="D62" s="229"/>
      <c r="E62" s="228" t="s">
        <v>19</v>
      </c>
      <c r="F62" s="228">
        <f>F50</f>
        <v>0</v>
      </c>
    </row>
    <row r="63" spans="1:6" s="80" customFormat="1" ht="20.100000000000001" customHeight="1" thickBot="1">
      <c r="A63" s="121"/>
      <c r="B63" s="289" t="s">
        <v>11</v>
      </c>
      <c r="C63" s="342"/>
      <c r="D63" s="342"/>
      <c r="E63" s="170" t="s">
        <v>19</v>
      </c>
      <c r="F63" s="230">
        <f>SUM(F58:F62)</f>
        <v>0</v>
      </c>
    </row>
    <row r="64" spans="1:6">
      <c r="A64" s="70"/>
      <c r="B64" s="70"/>
      <c r="C64" s="70"/>
      <c r="D64" s="213"/>
      <c r="E64" s="213"/>
      <c r="F64" s="213"/>
    </row>
  </sheetData>
  <sheetProtection password="8073" sheet="1" objects="1" scenarios="1"/>
  <mergeCells count="9">
    <mergeCell ref="A1:F1"/>
    <mergeCell ref="A45:F45"/>
    <mergeCell ref="A24:F24"/>
    <mergeCell ref="C63:D63"/>
    <mergeCell ref="B15:F15"/>
    <mergeCell ref="B41:F41"/>
    <mergeCell ref="A57:F57"/>
    <mergeCell ref="B35:F35"/>
    <mergeCell ref="B13:C13"/>
  </mergeCells>
  <printOptions horizontalCentered="1"/>
  <pageMargins left="0.98425196850393704" right="0.39370078740157483" top="0.98425196850393704" bottom="0.59055118110236227" header="0.39370078740157483" footer="0.19685039370078741"/>
  <pageSetup paperSize="9" scale="79" firstPageNumber="2" orientation="portrait" useFirstPageNumber="1" horizontalDpi="4294967294" r:id="rId1"/>
  <headerFooter>
    <oddHeader>&amp;LBr.projekta: 2017/05/06-01&amp;CTROŠKOVNIK&amp;RREKONSTRUKCIJA NERAZVRSTANE CESTE
ČEST. ZEM. 4570/1 U PRVIĆ LUCI NA OTOKU PRVIĆ</oddHeader>
    <oddFooter>&amp;LKM-RI d.o.o.&amp;R&amp;P</oddFooter>
  </headerFooter>
  <rowBreaks count="1" manualBreakCount="1">
    <brk id="32" max="16383" man="1"/>
  </rowBreaks>
</worksheet>
</file>

<file path=xl/worksheets/sheet3.xml><?xml version="1.0" encoding="utf-8"?>
<worksheet xmlns="http://schemas.openxmlformats.org/spreadsheetml/2006/main" xmlns:r="http://schemas.openxmlformats.org/officeDocument/2006/relationships">
  <dimension ref="A1:F65"/>
  <sheetViews>
    <sheetView view="pageBreakPreview" topLeftCell="A41" zoomScale="110" zoomScaleSheetLayoutView="110" workbookViewId="0">
      <selection activeCell="F65" sqref="F65"/>
    </sheetView>
  </sheetViews>
  <sheetFormatPr defaultRowHeight="15"/>
  <cols>
    <col min="1" max="1" width="5" customWidth="1"/>
    <col min="2" max="2" width="60.7109375" style="80" customWidth="1"/>
    <col min="3" max="3" width="8.7109375" customWidth="1"/>
    <col min="4" max="4" width="11.7109375" style="246" customWidth="1"/>
    <col min="5" max="5" width="11.7109375" style="362" customWidth="1"/>
    <col min="6" max="6" width="12.7109375" style="246" customWidth="1"/>
  </cols>
  <sheetData>
    <row r="1" spans="1:6" ht="38.25" customHeight="1" thickTop="1" thickBot="1">
      <c r="A1" s="44"/>
      <c r="B1" s="1" t="s">
        <v>0</v>
      </c>
      <c r="C1" s="2" t="s">
        <v>1</v>
      </c>
      <c r="D1" s="233" t="s">
        <v>2</v>
      </c>
      <c r="E1" s="234" t="s">
        <v>60</v>
      </c>
      <c r="F1" s="234" t="s">
        <v>59</v>
      </c>
    </row>
    <row r="2" spans="1:6" ht="16.5" thickTop="1" thickBot="1">
      <c r="A2" s="12"/>
      <c r="B2" s="3"/>
      <c r="C2" s="4"/>
      <c r="D2" s="235"/>
      <c r="E2" s="356"/>
      <c r="F2" s="235"/>
    </row>
    <row r="3" spans="1:6" s="80" customFormat="1" ht="39.950000000000003" customHeight="1" thickBot="1">
      <c r="A3" s="5" t="s">
        <v>5</v>
      </c>
      <c r="B3" s="5" t="s">
        <v>10</v>
      </c>
      <c r="C3" s="6"/>
      <c r="D3" s="185"/>
      <c r="E3" s="357"/>
      <c r="F3" s="185"/>
    </row>
    <row r="4" spans="1:6" s="300" customFormat="1" ht="24.95" customHeight="1">
      <c r="A4" s="301" t="s">
        <v>13</v>
      </c>
      <c r="B4" s="291" t="s">
        <v>106</v>
      </c>
      <c r="C4" s="292"/>
      <c r="D4" s="293"/>
      <c r="E4" s="238"/>
      <c r="F4" s="293"/>
    </row>
    <row r="5" spans="1:6" s="80" customFormat="1" ht="88.5" customHeight="1">
      <c r="A5" s="302"/>
      <c r="B5" s="17" t="s">
        <v>107</v>
      </c>
      <c r="C5" s="10"/>
      <c r="D5" s="237"/>
      <c r="E5" s="358"/>
      <c r="F5" s="237"/>
    </row>
    <row r="6" spans="1:6" ht="15.75">
      <c r="A6" s="278"/>
      <c r="B6" s="14" t="s">
        <v>99</v>
      </c>
      <c r="C6" s="7" t="s">
        <v>8</v>
      </c>
      <c r="D6" s="238">
        <v>3500</v>
      </c>
      <c r="E6" s="353"/>
      <c r="F6" s="238">
        <f>D6*E6</f>
        <v>0</v>
      </c>
    </row>
    <row r="7" spans="1:6" ht="16.5" customHeight="1">
      <c r="A7" s="278"/>
      <c r="B7" s="76" t="s">
        <v>98</v>
      </c>
      <c r="C7" s="7" t="s">
        <v>8</v>
      </c>
      <c r="D7" s="238">
        <v>3500</v>
      </c>
      <c r="E7" s="353"/>
      <c r="F7" s="238">
        <f>D7*E7</f>
        <v>0</v>
      </c>
    </row>
    <row r="8" spans="1:6">
      <c r="A8" s="279"/>
      <c r="B8" s="112" t="s">
        <v>11</v>
      </c>
      <c r="C8" s="7"/>
      <c r="D8" s="238"/>
      <c r="E8" s="238"/>
      <c r="F8" s="236">
        <f>F6+F7</f>
        <v>0</v>
      </c>
    </row>
    <row r="9" spans="1:6" s="300" customFormat="1" ht="24.95" customHeight="1">
      <c r="A9" s="301" t="s">
        <v>14</v>
      </c>
      <c r="B9" s="291" t="s">
        <v>94</v>
      </c>
      <c r="C9" s="7"/>
      <c r="D9" s="238"/>
      <c r="E9" s="238"/>
      <c r="F9" s="238"/>
    </row>
    <row r="10" spans="1:6" ht="100.5" customHeight="1">
      <c r="A10" s="278"/>
      <c r="B10" s="17" t="s">
        <v>108</v>
      </c>
      <c r="C10" s="8"/>
      <c r="D10" s="239"/>
      <c r="E10" s="239"/>
      <c r="F10" s="239"/>
    </row>
    <row r="11" spans="1:6" ht="15.75">
      <c r="A11" s="278"/>
      <c r="B11" s="14" t="s">
        <v>20</v>
      </c>
      <c r="C11" s="7" t="s">
        <v>6</v>
      </c>
      <c r="D11" s="238">
        <v>710</v>
      </c>
      <c r="E11" s="353"/>
      <c r="F11" s="238">
        <f>D11*E11</f>
        <v>0</v>
      </c>
    </row>
    <row r="12" spans="1:6" ht="15.75">
      <c r="A12" s="278"/>
      <c r="B12" s="76" t="s">
        <v>93</v>
      </c>
      <c r="C12" s="7" t="s">
        <v>6</v>
      </c>
      <c r="D12" s="238">
        <f>D11-D16</f>
        <v>345.5</v>
      </c>
      <c r="E12" s="353"/>
      <c r="F12" s="238">
        <f>D12*E12</f>
        <v>0</v>
      </c>
    </row>
    <row r="13" spans="1:6" ht="12.75" customHeight="1">
      <c r="A13" s="279"/>
      <c r="B13" s="113" t="s">
        <v>11</v>
      </c>
      <c r="C13" s="8"/>
      <c r="D13" s="239"/>
      <c r="E13" s="238"/>
      <c r="F13" s="240">
        <f>F11+F12</f>
        <v>0</v>
      </c>
    </row>
    <row r="14" spans="1:6" s="300" customFormat="1" ht="24.95" customHeight="1">
      <c r="A14" s="295" t="s">
        <v>22</v>
      </c>
      <c r="B14" s="296" t="s">
        <v>92</v>
      </c>
      <c r="C14" s="7"/>
      <c r="D14" s="238"/>
      <c r="E14" s="238"/>
      <c r="F14" s="243"/>
    </row>
    <row r="15" spans="1:6" ht="129" customHeight="1">
      <c r="A15" s="276"/>
      <c r="B15" s="14" t="s">
        <v>95</v>
      </c>
      <c r="C15" s="8"/>
      <c r="D15" s="239"/>
      <c r="E15" s="238"/>
      <c r="F15" s="240"/>
    </row>
    <row r="16" spans="1:6" ht="16.5" customHeight="1">
      <c r="A16" s="275"/>
      <c r="B16" s="14" t="s">
        <v>101</v>
      </c>
      <c r="C16" s="7" t="s">
        <v>6</v>
      </c>
      <c r="D16" s="238">
        <f>810*0.45</f>
        <v>364.5</v>
      </c>
      <c r="E16" s="353"/>
      <c r="F16" s="238">
        <f>D16*E16</f>
        <v>0</v>
      </c>
    </row>
    <row r="17" spans="1:6" ht="16.5" customHeight="1">
      <c r="A17" s="275"/>
      <c r="B17" s="14" t="s">
        <v>100</v>
      </c>
      <c r="C17" s="7" t="s">
        <v>6</v>
      </c>
      <c r="D17" s="238">
        <f>810-D16</f>
        <v>445.5</v>
      </c>
      <c r="E17" s="353"/>
      <c r="F17" s="238">
        <f>D17*E17</f>
        <v>0</v>
      </c>
    </row>
    <row r="18" spans="1:6" ht="15" customHeight="1">
      <c r="A18" s="275"/>
      <c r="B18" s="113" t="s">
        <v>11</v>
      </c>
      <c r="C18" s="8"/>
      <c r="D18" s="239"/>
      <c r="E18" s="238"/>
      <c r="F18" s="240">
        <f>SUM(F16:F17)</f>
        <v>0</v>
      </c>
    </row>
    <row r="19" spans="1:6" s="300" customFormat="1" ht="24.95" customHeight="1">
      <c r="A19" s="297" t="s">
        <v>67</v>
      </c>
      <c r="B19" s="298" t="s">
        <v>96</v>
      </c>
      <c r="C19" s="7"/>
      <c r="D19" s="238"/>
      <c r="E19" s="238"/>
      <c r="F19" s="238"/>
    </row>
    <row r="20" spans="1:6" ht="47.25" customHeight="1">
      <c r="A20" s="265"/>
      <c r="B20" s="14" t="s">
        <v>97</v>
      </c>
      <c r="C20" s="290"/>
      <c r="D20" s="238"/>
      <c r="E20" s="238"/>
      <c r="F20" s="238"/>
    </row>
    <row r="21" spans="1:6" ht="15.75">
      <c r="A21" s="275"/>
      <c r="B21" s="11" t="s">
        <v>102</v>
      </c>
      <c r="C21" s="7" t="s">
        <v>8</v>
      </c>
      <c r="D21" s="238">
        <f>670*3</f>
        <v>2010</v>
      </c>
      <c r="E21" s="353"/>
      <c r="F21" s="238">
        <f>D21*E21</f>
        <v>0</v>
      </c>
    </row>
    <row r="22" spans="1:6" ht="15" customHeight="1">
      <c r="A22" s="275"/>
      <c r="B22" s="113" t="s">
        <v>11</v>
      </c>
      <c r="C22" s="8"/>
      <c r="D22" s="239"/>
      <c r="E22" s="238"/>
      <c r="F22" s="240">
        <f>F21</f>
        <v>0</v>
      </c>
    </row>
    <row r="23" spans="1:6" s="300" customFormat="1" ht="24.95" customHeight="1">
      <c r="A23" s="299" t="s">
        <v>68</v>
      </c>
      <c r="B23" s="298" t="s">
        <v>104</v>
      </c>
      <c r="C23" s="7"/>
      <c r="D23" s="238"/>
      <c r="E23" s="238"/>
      <c r="F23" s="238"/>
    </row>
    <row r="24" spans="1:6" ht="138" customHeight="1">
      <c r="A24" s="265"/>
      <c r="B24" s="14" t="s">
        <v>109</v>
      </c>
      <c r="C24" s="290"/>
      <c r="D24" s="238"/>
      <c r="E24" s="238"/>
      <c r="F24" s="238"/>
    </row>
    <row r="25" spans="1:6" ht="15.75">
      <c r="A25" s="275"/>
      <c r="B25" s="11" t="s">
        <v>105</v>
      </c>
      <c r="C25" s="7" t="s">
        <v>8</v>
      </c>
      <c r="D25" s="238">
        <f>D21</f>
        <v>2010</v>
      </c>
      <c r="E25" s="354"/>
      <c r="F25" s="238">
        <f>D25*E25</f>
        <v>0</v>
      </c>
    </row>
    <row r="26" spans="1:6" ht="15" customHeight="1">
      <c r="A26" s="275"/>
      <c r="B26" s="113" t="s">
        <v>11</v>
      </c>
      <c r="C26" s="8"/>
      <c r="D26" s="239"/>
      <c r="E26" s="238"/>
      <c r="F26" s="240">
        <f>F25</f>
        <v>0</v>
      </c>
    </row>
    <row r="27" spans="1:6" s="300" customFormat="1" ht="24.95" customHeight="1">
      <c r="A27" s="299" t="s">
        <v>103</v>
      </c>
      <c r="B27" s="298" t="s">
        <v>110</v>
      </c>
      <c r="C27" s="7"/>
      <c r="D27" s="238"/>
      <c r="E27" s="238"/>
      <c r="F27" s="238"/>
    </row>
    <row r="28" spans="1:6" ht="111.75" customHeight="1">
      <c r="A28" s="265"/>
      <c r="B28" s="14" t="s">
        <v>113</v>
      </c>
      <c r="C28" s="290"/>
      <c r="D28" s="238"/>
      <c r="E28" s="238"/>
      <c r="F28" s="238"/>
    </row>
    <row r="29" spans="1:6" ht="15.75">
      <c r="A29" s="275"/>
      <c r="B29" s="11" t="s">
        <v>111</v>
      </c>
      <c r="C29" s="7" t="s">
        <v>8</v>
      </c>
      <c r="D29" s="238">
        <f>D21-D30</f>
        <v>1986</v>
      </c>
      <c r="E29" s="354"/>
      <c r="F29" s="238">
        <f>D29*E29</f>
        <v>0</v>
      </c>
    </row>
    <row r="30" spans="1:6" ht="15.75">
      <c r="A30" s="275"/>
      <c r="B30" s="11" t="s">
        <v>112</v>
      </c>
      <c r="C30" s="7" t="s">
        <v>8</v>
      </c>
      <c r="D30" s="238">
        <v>24</v>
      </c>
      <c r="E30" s="354"/>
      <c r="F30" s="238">
        <f>D30*E30</f>
        <v>0</v>
      </c>
    </row>
    <row r="31" spans="1:6" ht="15" customHeight="1" thickBot="1">
      <c r="A31" s="274"/>
      <c r="B31" s="113" t="s">
        <v>11</v>
      </c>
      <c r="C31" s="8"/>
      <c r="D31" s="239"/>
      <c r="E31" s="238"/>
      <c r="F31" s="240">
        <f>SUM(F29:F30)</f>
        <v>0</v>
      </c>
    </row>
    <row r="32" spans="1:6" s="80" customFormat="1" ht="39.950000000000003" customHeight="1" thickBot="1">
      <c r="A32" s="5" t="s">
        <v>5</v>
      </c>
      <c r="B32" s="5" t="s">
        <v>69</v>
      </c>
      <c r="C32" s="6"/>
      <c r="D32" s="185"/>
      <c r="E32" s="357"/>
      <c r="F32" s="185">
        <f>F8+F13+F18+F22+F26+F31</f>
        <v>0</v>
      </c>
    </row>
    <row r="33" spans="1:6" ht="99.95" customHeight="1" thickBot="1">
      <c r="A33" s="312"/>
      <c r="B33" s="303"/>
      <c r="C33" s="304"/>
      <c r="D33" s="305"/>
      <c r="E33" s="359"/>
      <c r="F33" s="305"/>
    </row>
    <row r="34" spans="1:6" s="80" customFormat="1" ht="39.950000000000003" customHeight="1" thickBot="1">
      <c r="A34" s="77" t="s">
        <v>7</v>
      </c>
      <c r="B34" s="77" t="s">
        <v>70</v>
      </c>
      <c r="C34" s="306"/>
      <c r="D34" s="307"/>
      <c r="E34" s="307"/>
      <c r="F34" s="307"/>
    </row>
    <row r="35" spans="1:6" s="294" customFormat="1" ht="24.95" customHeight="1">
      <c r="A35" s="308" t="s">
        <v>15</v>
      </c>
      <c r="B35" s="309" t="s">
        <v>114</v>
      </c>
      <c r="C35" s="9"/>
      <c r="D35" s="245"/>
      <c r="E35" s="244"/>
      <c r="F35" s="243"/>
    </row>
    <row r="36" spans="1:6" ht="110.25" customHeight="1">
      <c r="A36" s="99"/>
      <c r="B36" s="266" t="s">
        <v>117</v>
      </c>
      <c r="C36" s="100"/>
      <c r="D36" s="241"/>
      <c r="E36" s="358"/>
      <c r="F36" s="237"/>
    </row>
    <row r="37" spans="1:6">
      <c r="A37" s="99"/>
      <c r="B37" s="267" t="s">
        <v>115</v>
      </c>
      <c r="C37" s="268" t="s">
        <v>116</v>
      </c>
      <c r="D37" s="269">
        <v>280</v>
      </c>
      <c r="E37" s="355"/>
      <c r="F37" s="183">
        <f>D37*E37</f>
        <v>0</v>
      </c>
    </row>
    <row r="38" spans="1:6" s="294" customFormat="1" ht="24.95" customHeight="1">
      <c r="A38" s="308" t="s">
        <v>46</v>
      </c>
      <c r="B38" s="309" t="s">
        <v>119</v>
      </c>
      <c r="C38" s="9"/>
      <c r="D38" s="245"/>
      <c r="E38" s="244"/>
      <c r="F38" s="243"/>
    </row>
    <row r="39" spans="1:6" ht="129.75" customHeight="1">
      <c r="A39" s="99"/>
      <c r="B39" s="266" t="s">
        <v>118</v>
      </c>
      <c r="C39" s="100"/>
      <c r="D39" s="241"/>
      <c r="E39" s="358"/>
      <c r="F39" s="237"/>
    </row>
    <row r="40" spans="1:6" ht="15.75" thickBot="1">
      <c r="A40" s="99"/>
      <c r="B40" s="267" t="s">
        <v>72</v>
      </c>
      <c r="C40" s="268" t="s">
        <v>66</v>
      </c>
      <c r="D40" s="269">
        <v>500</v>
      </c>
      <c r="E40" s="355"/>
      <c r="F40" s="183">
        <f>D40*E40</f>
        <v>0</v>
      </c>
    </row>
    <row r="41" spans="1:6" s="80" customFormat="1" ht="39.950000000000003" customHeight="1" thickBot="1">
      <c r="A41" s="77" t="s">
        <v>7</v>
      </c>
      <c r="B41" s="77" t="s">
        <v>71</v>
      </c>
      <c r="C41" s="310"/>
      <c r="D41" s="307"/>
      <c r="E41" s="307"/>
      <c r="F41" s="311">
        <f>F37+F40</f>
        <v>0</v>
      </c>
    </row>
    <row r="42" spans="1:6" ht="39.950000000000003" customHeight="1" thickBot="1">
      <c r="A42" s="312"/>
      <c r="B42" s="303"/>
      <c r="C42" s="304"/>
      <c r="D42" s="305"/>
      <c r="E42" s="359"/>
      <c r="F42" s="305"/>
    </row>
    <row r="43" spans="1:6" s="80" customFormat="1" ht="39.950000000000003" customHeight="1" thickBot="1">
      <c r="A43" s="77" t="s">
        <v>9</v>
      </c>
      <c r="B43" s="77" t="s">
        <v>12</v>
      </c>
      <c r="C43" s="310"/>
      <c r="D43" s="307"/>
      <c r="E43" s="307"/>
      <c r="F43" s="307"/>
    </row>
    <row r="44" spans="1:6" s="294" customFormat="1" ht="20.100000000000001" customHeight="1">
      <c r="A44" s="271" t="s">
        <v>16</v>
      </c>
      <c r="B44" s="313" t="s">
        <v>120</v>
      </c>
      <c r="C44" s="268"/>
      <c r="D44" s="314"/>
      <c r="E44" s="315"/>
      <c r="F44" s="315"/>
    </row>
    <row r="45" spans="1:6">
      <c r="A45" s="271"/>
      <c r="B45" s="267" t="s">
        <v>122</v>
      </c>
      <c r="C45" s="268"/>
      <c r="D45" s="272"/>
      <c r="E45" s="273"/>
      <c r="F45" s="273"/>
    </row>
    <row r="46" spans="1:6">
      <c r="A46" s="99"/>
      <c r="B46" s="267" t="s">
        <v>73</v>
      </c>
      <c r="C46" s="268" t="s">
        <v>74</v>
      </c>
      <c r="D46" s="272">
        <v>10</v>
      </c>
      <c r="E46" s="355"/>
      <c r="F46" s="273">
        <f>D46*E46</f>
        <v>0</v>
      </c>
    </row>
    <row r="47" spans="1:6" s="294" customFormat="1" ht="20.100000000000001" customHeight="1">
      <c r="A47" s="271" t="s">
        <v>17</v>
      </c>
      <c r="B47" s="313" t="s">
        <v>75</v>
      </c>
      <c r="C47" s="268"/>
      <c r="D47" s="314"/>
      <c r="E47" s="315"/>
      <c r="F47" s="315"/>
    </row>
    <row r="48" spans="1:6" ht="25.5">
      <c r="A48" s="271"/>
      <c r="B48" s="267" t="s">
        <v>121</v>
      </c>
      <c r="C48" s="268"/>
      <c r="D48" s="272"/>
      <c r="E48" s="273"/>
      <c r="F48" s="273"/>
    </row>
    <row r="49" spans="1:6">
      <c r="A49" s="271"/>
      <c r="B49" s="267" t="s">
        <v>76</v>
      </c>
      <c r="C49" s="268" t="s">
        <v>74</v>
      </c>
      <c r="D49" s="272">
        <v>15</v>
      </c>
      <c r="E49" s="355"/>
      <c r="F49" s="273">
        <f>D49*E49</f>
        <v>0</v>
      </c>
    </row>
    <row r="50" spans="1:6" s="294" customFormat="1" ht="20.100000000000001" customHeight="1">
      <c r="A50" s="271" t="s">
        <v>18</v>
      </c>
      <c r="B50" s="313" t="s">
        <v>77</v>
      </c>
      <c r="C50" s="268"/>
      <c r="D50" s="314"/>
      <c r="E50" s="315"/>
      <c r="F50" s="315"/>
    </row>
    <row r="51" spans="1:6">
      <c r="A51" s="271"/>
      <c r="B51" s="267" t="s">
        <v>122</v>
      </c>
      <c r="C51" s="268"/>
      <c r="D51" s="272"/>
      <c r="E51" s="273"/>
      <c r="F51" s="273"/>
    </row>
    <row r="52" spans="1:6">
      <c r="A52" s="271"/>
      <c r="B52" s="267" t="s">
        <v>78</v>
      </c>
      <c r="C52" s="268" t="s">
        <v>74</v>
      </c>
      <c r="D52" s="272">
        <v>10</v>
      </c>
      <c r="E52" s="355"/>
      <c r="F52" s="273">
        <f>D52*E52</f>
        <v>0</v>
      </c>
    </row>
    <row r="53" spans="1:6" ht="15.75" thickBot="1">
      <c r="A53" s="271"/>
      <c r="B53" s="270"/>
      <c r="C53" s="268"/>
      <c r="D53" s="269"/>
      <c r="E53" s="360"/>
      <c r="F53" s="183"/>
    </row>
    <row r="54" spans="1:6" s="80" customFormat="1" ht="39.950000000000003" customHeight="1" thickBot="1">
      <c r="A54" s="77" t="s">
        <v>9</v>
      </c>
      <c r="B54" s="77" t="s">
        <v>12</v>
      </c>
      <c r="C54" s="310"/>
      <c r="D54" s="307"/>
      <c r="E54" s="307"/>
      <c r="F54" s="311">
        <f>F46+F49+F52</f>
        <v>0</v>
      </c>
    </row>
    <row r="55" spans="1:6">
      <c r="A55" s="129"/>
      <c r="B55" s="130"/>
      <c r="C55" s="131"/>
      <c r="D55" s="247"/>
      <c r="E55" s="247"/>
      <c r="F55" s="248"/>
    </row>
    <row r="56" spans="1:6">
      <c r="A56" s="135"/>
      <c r="B56" s="78"/>
      <c r="C56" s="101"/>
      <c r="D56" s="249"/>
      <c r="E56" s="249"/>
      <c r="F56" s="250"/>
    </row>
    <row r="57" spans="1:6">
      <c r="A57" s="135"/>
      <c r="B57" s="78"/>
      <c r="C57" s="101"/>
      <c r="D57" s="249"/>
      <c r="E57" s="249"/>
      <c r="F57" s="250"/>
    </row>
    <row r="58" spans="1:6">
      <c r="A58" s="135"/>
      <c r="B58" s="78"/>
      <c r="C58" s="101"/>
      <c r="D58" s="249"/>
      <c r="E58" s="249"/>
      <c r="F58" s="250"/>
    </row>
    <row r="59" spans="1:6">
      <c r="A59" s="135"/>
      <c r="B59" s="78"/>
      <c r="C59" s="101"/>
      <c r="D59" s="249"/>
      <c r="E59" s="249"/>
      <c r="F59" s="250"/>
    </row>
    <row r="60" spans="1:6" ht="15.75" thickBot="1">
      <c r="A60" s="132"/>
      <c r="B60" s="133"/>
      <c r="C60" s="134"/>
      <c r="D60" s="251"/>
      <c r="E60" s="251"/>
      <c r="F60" s="252"/>
    </row>
    <row r="61" spans="1:6" s="80" customFormat="1" ht="20.100000000000001" customHeight="1" thickTop="1" thickBot="1">
      <c r="A61" s="125"/>
      <c r="B61" s="345" t="s">
        <v>58</v>
      </c>
      <c r="C61" s="345"/>
      <c r="D61" s="345"/>
      <c r="E61" s="345"/>
      <c r="F61" s="345"/>
    </row>
    <row r="62" spans="1:6" s="80" customFormat="1" ht="20.100000000000001" customHeight="1" thickTop="1">
      <c r="A62" s="126" t="s">
        <v>41</v>
      </c>
      <c r="B62" s="55" t="s">
        <v>10</v>
      </c>
      <c r="C62" s="127"/>
      <c r="D62" s="253"/>
      <c r="E62" s="254" t="s">
        <v>19</v>
      </c>
      <c r="F62" s="242">
        <f>F32</f>
        <v>0</v>
      </c>
    </row>
    <row r="63" spans="1:6" s="80" customFormat="1" ht="20.100000000000001" customHeight="1">
      <c r="A63" s="54" t="s">
        <v>42</v>
      </c>
      <c r="B63" s="114" t="s">
        <v>70</v>
      </c>
      <c r="C63" s="114"/>
      <c r="D63" s="255"/>
      <c r="E63" s="256" t="s">
        <v>19</v>
      </c>
      <c r="F63" s="257">
        <f>F41</f>
        <v>0</v>
      </c>
    </row>
    <row r="64" spans="1:6" s="80" customFormat="1" ht="20.100000000000001" customHeight="1" thickBot="1">
      <c r="A64" s="128" t="s">
        <v>43</v>
      </c>
      <c r="B64" s="124" t="s">
        <v>12</v>
      </c>
      <c r="C64" s="115"/>
      <c r="D64" s="258"/>
      <c r="E64" s="259" t="s">
        <v>19</v>
      </c>
      <c r="F64" s="260">
        <f>F54</f>
        <v>0</v>
      </c>
    </row>
    <row r="65" spans="1:6" s="80" customFormat="1" ht="20.100000000000001" customHeight="1" thickBot="1">
      <c r="A65" s="81"/>
      <c r="B65" s="81" t="s">
        <v>44</v>
      </c>
      <c r="C65" s="81"/>
      <c r="D65" s="175"/>
      <c r="E65" s="361" t="s">
        <v>19</v>
      </c>
      <c r="F65" s="261">
        <f>SUM(F62:F64)</f>
        <v>0</v>
      </c>
    </row>
  </sheetData>
  <sheetProtection password="8073" sheet="1" objects="1" scenarios="1"/>
  <mergeCells count="1">
    <mergeCell ref="B61:F61"/>
  </mergeCells>
  <printOptions horizontalCentered="1"/>
  <pageMargins left="0.98425196850393704" right="0.39370078740157483" top="0.98425196850393704" bottom="0.59055118110236227" header="0.39370078740157483" footer="0.19685039370078741"/>
  <pageSetup paperSize="9" scale="79" firstPageNumber="4" orientation="portrait" useFirstPageNumber="1" horizontalDpi="4294967294" verticalDpi="300" r:id="rId1"/>
  <headerFooter>
    <oddHeader>&amp;LBr.projekta: 2017/05/06-01&amp;CTROŠKOVNIK&amp;RREKONSTRUKCIJA NERAZVRSTANE CESTE
ČEST. ZEM. 4570/1 U PRVIĆ LUCI NA OTOKU PRVIĆ</oddHeader>
    <oddFooter>&amp;LKM-RI d.o.o.&amp;R&amp;P</oddFooter>
  </headerFooter>
  <rowBreaks count="2" manualBreakCount="2">
    <brk id="26" max="16383" man="1"/>
    <brk id="42" max="16383" man="1"/>
  </rowBreaks>
</worksheet>
</file>

<file path=xl/worksheets/sheet4.xml><?xml version="1.0" encoding="utf-8"?>
<worksheet xmlns="http://schemas.openxmlformats.org/spreadsheetml/2006/main" xmlns:r="http://schemas.openxmlformats.org/officeDocument/2006/relationships">
  <dimension ref="A1:E35"/>
  <sheetViews>
    <sheetView tabSelected="1" view="pageBreakPreview" topLeftCell="A4" zoomScaleSheetLayoutView="100" workbookViewId="0">
      <selection activeCell="E35" sqref="E35"/>
    </sheetView>
  </sheetViews>
  <sheetFormatPr defaultRowHeight="12.75"/>
  <cols>
    <col min="1" max="1" width="0.28515625" style="153" customWidth="1"/>
    <col min="2" max="2" width="53.7109375" style="153" customWidth="1"/>
    <col min="3" max="3" width="7" style="153" customWidth="1"/>
    <col min="4" max="4" width="15.7109375" style="178" customWidth="1"/>
    <col min="5" max="5" width="5.7109375" style="153" customWidth="1"/>
    <col min="6" max="16384" width="9.140625" style="153"/>
  </cols>
  <sheetData>
    <row r="1" spans="1:5">
      <c r="A1" s="152"/>
      <c r="B1" s="152"/>
      <c r="C1" s="152"/>
      <c r="D1" s="168"/>
      <c r="E1" s="152"/>
    </row>
    <row r="2" spans="1:5" ht="13.5" thickBot="1">
      <c r="A2" s="148"/>
      <c r="B2" s="149"/>
      <c r="C2" s="149"/>
      <c r="D2" s="169"/>
      <c r="E2" s="149"/>
    </row>
    <row r="3" spans="1:5" s="154" customFormat="1" ht="20.100000000000001" customHeight="1" thickTop="1" thickBot="1">
      <c r="A3" s="345" t="s">
        <v>56</v>
      </c>
      <c r="B3" s="345"/>
      <c r="C3" s="345"/>
      <c r="D3" s="345"/>
      <c r="E3" s="345"/>
    </row>
    <row r="4" spans="1:5" s="154" customFormat="1" ht="20.100000000000001" customHeight="1" thickTop="1">
      <c r="A4" s="136" t="s">
        <v>25</v>
      </c>
      <c r="B4" s="146" t="str">
        <f>'1.ZAJEDNIČKI RADOVI'!B5</f>
        <v>GEOTEHNIČKI RADOVI</v>
      </c>
      <c r="C4" s="155"/>
      <c r="D4" s="323">
        <f>'1.ZAJEDNIČKI RADOVI'!F8</f>
        <v>0</v>
      </c>
      <c r="E4" s="137" t="s">
        <v>19</v>
      </c>
    </row>
    <row r="5" spans="1:5" s="154" customFormat="1" ht="20.100000000000001" customHeight="1">
      <c r="A5" s="138" t="s">
        <v>26</v>
      </c>
      <c r="B5" s="147" t="str">
        <f>'1.ZAJEDNIČKI RADOVI'!B10</f>
        <v>MOBILIZACIJA I DEMOBILIZACIJA OPREME I PRIPREMA GRADILIŠTA</v>
      </c>
      <c r="C5" s="144"/>
      <c r="D5" s="324">
        <f>'1.ZAJEDNIČKI RADOVI'!F13</f>
        <v>0</v>
      </c>
      <c r="E5" s="139" t="s">
        <v>19</v>
      </c>
    </row>
    <row r="6" spans="1:5" s="154" customFormat="1" ht="20.100000000000001" customHeight="1">
      <c r="A6" s="138" t="s">
        <v>28</v>
      </c>
      <c r="B6" s="320" t="str">
        <f>'1.ZAJEDNIČKI RADOVI'!B15</f>
        <v>GEODETSKI RADOVI</v>
      </c>
      <c r="C6" s="144"/>
      <c r="D6" s="324">
        <f>'1.ZAJEDNIČKI RADOVI'!F30</f>
        <v>0</v>
      </c>
      <c r="E6" s="139" t="s">
        <v>19</v>
      </c>
    </row>
    <row r="7" spans="1:5" s="154" customFormat="1" ht="20.100000000000001" customHeight="1">
      <c r="A7" s="316" t="s">
        <v>34</v>
      </c>
      <c r="B7" s="321" t="str">
        <f>'1.ZAJEDNIČKI RADOVI'!B35</f>
        <v>IZRADA DOKUMENTACIJE IZVEDENOG STANJA</v>
      </c>
      <c r="C7" s="317"/>
      <c r="D7" s="325">
        <f>'1.ZAJEDNIČKI RADOVI'!F39</f>
        <v>0</v>
      </c>
      <c r="E7" s="318" t="s">
        <v>19</v>
      </c>
    </row>
    <row r="8" spans="1:5" s="154" customFormat="1" ht="20.100000000000001" customHeight="1" thickBot="1">
      <c r="A8" s="140" t="s">
        <v>91</v>
      </c>
      <c r="B8" s="322" t="str">
        <f>'1.ZAJEDNIČKI RADOVI'!B41</f>
        <v>PROJEKTANTSKI NADZOR</v>
      </c>
      <c r="C8" s="156"/>
      <c r="D8" s="326">
        <f>'1.ZAJEDNIČKI RADOVI'!F50</f>
        <v>0</v>
      </c>
      <c r="E8" s="141" t="s">
        <v>19</v>
      </c>
    </row>
    <row r="9" spans="1:5" s="154" customFormat="1" ht="20.100000000000001" customHeight="1" thickBot="1">
      <c r="A9" s="327"/>
      <c r="B9" s="328" t="s">
        <v>11</v>
      </c>
      <c r="C9" s="329"/>
      <c r="D9" s="330">
        <f>SUM(D4:D8)</f>
        <v>0</v>
      </c>
      <c r="E9" s="142" t="s">
        <v>19</v>
      </c>
    </row>
    <row r="10" spans="1:5" s="154" customFormat="1" ht="20.100000000000001" customHeight="1">
      <c r="A10" s="157"/>
      <c r="B10" s="158"/>
      <c r="C10" s="158"/>
      <c r="D10" s="171"/>
      <c r="E10" s="158"/>
    </row>
    <row r="11" spans="1:5" s="154" customFormat="1" ht="20.100000000000001" customHeight="1">
      <c r="A11" s="157"/>
      <c r="B11" s="158"/>
      <c r="C11" s="158"/>
      <c r="D11" s="171"/>
      <c r="E11" s="158"/>
    </row>
    <row r="12" spans="1:5" s="154" customFormat="1" ht="20.100000000000001" customHeight="1" thickBot="1">
      <c r="A12" s="157"/>
      <c r="B12" s="158"/>
      <c r="C12" s="158"/>
      <c r="D12" s="171"/>
      <c r="E12" s="158"/>
    </row>
    <row r="13" spans="1:5" s="154" customFormat="1" ht="20.100000000000001" customHeight="1" thickTop="1" thickBot="1">
      <c r="A13" s="345" t="s">
        <v>58</v>
      </c>
      <c r="B13" s="345"/>
      <c r="C13" s="345"/>
      <c r="D13" s="345"/>
      <c r="E13" s="345"/>
    </row>
    <row r="14" spans="1:5" s="154" customFormat="1" ht="20.100000000000001" customHeight="1" thickTop="1">
      <c r="A14" s="143" t="s">
        <v>41</v>
      </c>
      <c r="B14" s="79" t="str">
        <f>'2.GRAĐEVINKI RADOVI'!B62</f>
        <v>ZEMLJANI RADOVI</v>
      </c>
      <c r="C14" s="159"/>
      <c r="D14" s="172">
        <f>'2.GRAĐEVINKI RADOVI'!F62</f>
        <v>0</v>
      </c>
      <c r="E14" s="137" t="s">
        <v>19</v>
      </c>
    </row>
    <row r="15" spans="1:5" s="154" customFormat="1" ht="20.100000000000001" customHeight="1">
      <c r="A15" s="54" t="s">
        <v>42</v>
      </c>
      <c r="B15" s="114" t="str">
        <f>'2.GRAĐEVINKI RADOVI'!B63</f>
        <v>KAMENARSKI RADOVI</v>
      </c>
      <c r="C15" s="144"/>
      <c r="D15" s="173">
        <f>'2.GRAĐEVINKI RADOVI'!F63</f>
        <v>0</v>
      </c>
      <c r="E15" s="139" t="s">
        <v>19</v>
      </c>
    </row>
    <row r="16" spans="1:5" s="154" customFormat="1" ht="20.100000000000001" customHeight="1" thickBot="1">
      <c r="A16" s="145" t="s">
        <v>43</v>
      </c>
      <c r="B16" s="115" t="str">
        <f>'2.GRAĐEVINKI RADOVI'!B64</f>
        <v>OSTALI RADOVI</v>
      </c>
      <c r="C16" s="156"/>
      <c r="D16" s="174">
        <f>'2.GRAĐEVINKI RADOVI'!F64</f>
        <v>0</v>
      </c>
      <c r="E16" s="141" t="s">
        <v>19</v>
      </c>
    </row>
    <row r="17" spans="1:5" s="154" customFormat="1" ht="20.100000000000001" customHeight="1" thickBot="1">
      <c r="A17" s="81"/>
      <c r="B17" s="77" t="s">
        <v>44</v>
      </c>
      <c r="C17" s="77"/>
      <c r="D17" s="311">
        <f>SUM(D14:D16)</f>
        <v>0</v>
      </c>
      <c r="E17" s="77" t="s">
        <v>19</v>
      </c>
    </row>
    <row r="18" spans="1:5" s="154" customFormat="1" ht="20.100000000000001" customHeight="1">
      <c r="A18" s="157"/>
      <c r="B18" s="158"/>
      <c r="C18" s="158"/>
      <c r="D18" s="171"/>
      <c r="E18" s="158"/>
    </row>
    <row r="19" spans="1:5" s="154" customFormat="1" ht="20.100000000000001" customHeight="1">
      <c r="A19" s="157"/>
      <c r="B19" s="158"/>
      <c r="C19" s="158"/>
      <c r="D19" s="171"/>
      <c r="E19" s="158"/>
    </row>
    <row r="20" spans="1:5" s="154" customFormat="1" ht="20.100000000000001" customHeight="1">
      <c r="A20" s="157"/>
      <c r="B20" s="158"/>
      <c r="C20" s="158"/>
      <c r="D20" s="171"/>
      <c r="E20" s="158"/>
    </row>
    <row r="21" spans="1:5" s="154" customFormat="1" ht="20.100000000000001" customHeight="1">
      <c r="A21" s="157"/>
      <c r="B21" s="158"/>
      <c r="C21" s="158"/>
      <c r="D21" s="171"/>
      <c r="E21" s="158"/>
    </row>
    <row r="22" spans="1:5" s="154" customFormat="1" ht="20.100000000000001" customHeight="1">
      <c r="A22" s="157"/>
      <c r="B22" s="158"/>
      <c r="C22" s="158"/>
      <c r="D22" s="171"/>
      <c r="E22" s="158"/>
    </row>
    <row r="23" spans="1:5" s="154" customFormat="1" ht="20.100000000000001" customHeight="1">
      <c r="A23" s="157"/>
      <c r="B23" s="158"/>
      <c r="C23" s="158"/>
      <c r="D23" s="171"/>
      <c r="E23" s="158"/>
    </row>
    <row r="24" spans="1:5" s="154" customFormat="1" ht="20.100000000000001" customHeight="1">
      <c r="A24" s="160"/>
      <c r="B24" s="111" t="s">
        <v>21</v>
      </c>
      <c r="C24" s="161"/>
      <c r="D24" s="176">
        <f>D9</f>
        <v>0</v>
      </c>
      <c r="E24" s="161" t="s">
        <v>19</v>
      </c>
    </row>
    <row r="25" spans="1:5" s="154" customFormat="1" ht="20.100000000000001" customHeight="1" thickBot="1">
      <c r="A25" s="160"/>
      <c r="B25" s="111" t="s">
        <v>52</v>
      </c>
      <c r="C25" s="161"/>
      <c r="D25" s="176">
        <f>D17</f>
        <v>0</v>
      </c>
      <c r="E25" s="161" t="s">
        <v>19</v>
      </c>
    </row>
    <row r="26" spans="1:5" s="154" customFormat="1" ht="20.100000000000001" customHeight="1" thickBot="1">
      <c r="A26" s="162"/>
      <c r="B26" s="163" t="s">
        <v>53</v>
      </c>
      <c r="C26" s="164"/>
      <c r="D26" s="262">
        <f>SUM(D24+D25)</f>
        <v>0</v>
      </c>
      <c r="E26" s="263" t="s">
        <v>19</v>
      </c>
    </row>
    <row r="27" spans="1:5" s="154" customFormat="1" ht="20.100000000000001" customHeight="1" thickBot="1">
      <c r="A27" s="165"/>
      <c r="B27" s="166" t="s">
        <v>54</v>
      </c>
      <c r="C27" s="167"/>
      <c r="D27" s="177">
        <f>D26*0.25</f>
        <v>0</v>
      </c>
      <c r="E27" s="167" t="s">
        <v>19</v>
      </c>
    </row>
    <row r="28" spans="1:5" s="154" customFormat="1" ht="20.100000000000001" customHeight="1" thickBot="1">
      <c r="A28" s="162"/>
      <c r="B28" s="163" t="s">
        <v>55</v>
      </c>
      <c r="C28" s="164"/>
      <c r="D28" s="262">
        <f>D26+D27</f>
        <v>0</v>
      </c>
      <c r="E28" s="263" t="s">
        <v>19</v>
      </c>
    </row>
    <row r="35" spans="2:4">
      <c r="B35" s="150" t="s">
        <v>123</v>
      </c>
      <c r="C35" s="151"/>
      <c r="D35" s="179"/>
    </row>
  </sheetData>
  <sheetProtection password="8073" sheet="1" objects="1" scenarios="1"/>
  <mergeCells count="2">
    <mergeCell ref="A13:E13"/>
    <mergeCell ref="A3:E3"/>
  </mergeCells>
  <printOptions horizontalCentered="1"/>
  <pageMargins left="0.70866141732283472" right="0.70866141732283472" top="0.74803149606299213" bottom="0.74803149606299213" header="0.31496062992125984" footer="0.31496062992125984"/>
  <pageSetup paperSize="9" scale="89" firstPageNumber="15" orientation="portrait" useFirstPageNumber="1" horizontalDpi="4294967294" r:id="rId1"/>
  <headerFooter>
    <oddHeader>&amp;LBr.projekta: 2017/05/06-01&amp;CTROŠKOVNIK&amp;RREKONSTRUKCIJA NERAZVRSTANE CESTE
ČEST. ZEM. 4570/1 U PRVIĆ LUCI NA OTOKU PRVIĆ</oddHeader>
    <oddFooter>&amp;LKM-RI d.o.o.&amp;R7</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0.NASLOVNA</vt:lpstr>
      <vt:lpstr>1.ZAJEDNIČKI RADOVI</vt:lpstr>
      <vt:lpstr>2.GRAĐEVINKI RADOVI</vt:lpstr>
      <vt:lpstr>3.REKAPITULACIJE</vt:lpstr>
      <vt:lpstr>'0.NASLOVNA'!Print_Area</vt:lpstr>
      <vt:lpstr>'1.ZAJEDNIČKI RADOVI'!Print_Area</vt:lpstr>
      <vt:lpstr>'2.GRAĐEVINKI RADOVI'!Print_Area</vt:lpstr>
      <vt:lpstr>'3.REKAPITULACIJE'!Print_Area</vt:lpstr>
      <vt:lpstr>'2.GRAĐEVINKI RADOVI'!Print_Titles</vt:lpstr>
    </vt:vector>
  </TitlesOfParts>
  <Company>Rijekaprojekt d.o.o.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Avukovic</dc:creator>
  <cp:lastModifiedBy>Korisnik</cp:lastModifiedBy>
  <cp:lastPrinted>2017-07-17T08:31:54Z</cp:lastPrinted>
  <dcterms:created xsi:type="dcterms:W3CDTF">2009-07-23T07:14:09Z</dcterms:created>
  <dcterms:modified xsi:type="dcterms:W3CDTF">2017-07-17T08:33:45Z</dcterms:modified>
</cp:coreProperties>
</file>